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Intervention cos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<sst xmlns="http://schemas.openxmlformats.org/spreadsheetml/2006/main" count="18" uniqueCount="14">
  <si>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Unit cost</t>
  </si>
  <si>
    <t>Resource use</t>
  </si>
  <si>
    <t>for 100 people</t>
  </si>
  <si>
    <t>CONTROL</t>
  </si>
  <si>
    <t>Cost of crime</t>
  </si>
  <si>
    <t>Crimes per redic</t>
  </si>
  <si>
    <t>Cost of rediciv</t>
  </si>
  <si>
    <t>Sensitivity analysis</t>
  </si>
  <si>
    <t>38 sessions, 2 hours each, 8 people</t>
  </si>
  <si>
    <t>TOTAL</t>
  </si>
  <si>
    <t>R&amp;R</t>
  </si>
  <si>
    <t>%</t>
  </si>
  <si>
    <t>high ci</t>
  </si>
  <si>
    <t>low ci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</si>
</sst>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"/>
    <numFmt numFmtId="167" formatCode="_-* #,##0.0_-;\-* #,##0.0_-;_-* &quot;-&quot;??_-;_-@_-"/>
    <numFmt numFmtId="168" formatCode="_-* #,##0_-;\-* #,##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5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8" fontId="15" fillId="0" borderId="0" xfId="42" applyNumberFormat="1" applyFont="1" applyAlignment="1">
      <alignment/>
    </xf>
    <xf numFmtId="168" fontId="0" fillId="0" borderId="0" xfId="0" applyNumberFormat="1" applyAlignment="1">
      <alignment/>
    </xf>
    <xf numFmtId="165" fontId="15" fillId="0" borderId="0" xfId="0" applyNumberFormat="1" applyFont="1" applyAlignment="1">
      <alignment/>
    </xf>
    <xf numFmtId="168" fontId="1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6" max="6" width="11.57421875" style="0" bestFit="1" customWidth="1"/>
    <col min="7" max="7" width="13.28125" style="0" bestFit="1" customWidth="1"/>
    <col min="8" max="8" width="16.421875" style="0" customWidth="1"/>
  </cols>
  <sheetData>
    <row r="1" spans="1:9" ht="15">
      <c r="A1" s="1" t="s">
        <v>1</v>
      </c>
      <c r="B1" s="1"/>
      <c r="C1" s="1"/>
      <c r="D1" s="1" t="s">
        <v>0</v>
      </c>
      <c r="H1" t="s">
        <v>4</v>
      </c>
      <c r="I1">
        <v>4000</v>
      </c>
    </row>
    <row r="2" spans="1:9" ht="15">
      <c r="A2" s="1" t="s">
        <v>8</v>
      </c>
      <c r="B2" s="1"/>
      <c r="C2" s="1"/>
      <c r="D2" s="1">
        <v>67</v>
      </c>
      <c r="H2" t="s">
        <v>5</v>
      </c>
      <c r="I2">
        <v>4.6</v>
      </c>
    </row>
    <row r="3" spans="8:9" ht="15">
      <c r="H3" s="1" t="s">
        <v>6</v>
      </c>
      <c r="I3" s="1">
        <f>I1*I2</f>
        <v>18400</v>
      </c>
    </row>
    <row r="4" ht="14.25">
      <c r="A4">
        <f>38*2*D2/8</f>
        <v>636.5</v>
      </c>
    </row>
    <row r="5" spans="1:7" ht="15">
      <c r="A5" s="1">
        <f>A4*100</f>
        <v>63650</v>
      </c>
      <c r="B5" t="s">
        <v>2</v>
      </c>
      <c r="E5" t="s">
        <v>10</v>
      </c>
      <c r="G5" t="s">
        <v>3</v>
      </c>
    </row>
    <row r="6" spans="5:8" ht="14.25">
      <c r="E6">
        <v>298</v>
      </c>
      <c r="F6">
        <v>922</v>
      </c>
      <c r="G6">
        <v>228</v>
      </c>
      <c r="H6">
        <v>582</v>
      </c>
    </row>
    <row r="7" spans="6:9" ht="15">
      <c r="F7" s="6">
        <f>E6/F6</f>
        <v>0.3232104121475054</v>
      </c>
      <c r="G7" s="1"/>
      <c r="H7" s="6">
        <f>G6/H6</f>
        <v>0.3917525773195876</v>
      </c>
      <c r="I7" t="s">
        <v>11</v>
      </c>
    </row>
    <row r="8" spans="6:8" ht="14.25">
      <c r="F8" s="3">
        <f>F7*I3</f>
        <v>5947.071583514099</v>
      </c>
      <c r="H8" s="3">
        <f>H7*I3</f>
        <v>7208.2474226804125</v>
      </c>
    </row>
    <row r="9" spans="6:9" ht="15">
      <c r="F9" s="4">
        <f>F8*100</f>
        <v>594707.15835141</v>
      </c>
      <c r="H9" s="4">
        <f>H8*100</f>
        <v>720824.7422680412</v>
      </c>
      <c r="I9" s="5">
        <f>F9-H9</f>
        <v>-126117.5839166313</v>
      </c>
    </row>
    <row r="10" spans="5:9" ht="14.25">
      <c r="E10" t="s">
        <v>9</v>
      </c>
      <c r="F10" s="5">
        <f>F9+A5</f>
        <v>658357.15835141</v>
      </c>
      <c r="H10" s="5">
        <f>H9</f>
        <v>720824.7422680412</v>
      </c>
      <c r="I10" s="5">
        <f>F10-H10</f>
        <v>-62467.583916631294</v>
      </c>
    </row>
    <row r="13" spans="1:7" ht="14.25">
      <c r="A13" t="s">
        <v>7</v>
      </c>
      <c r="E13" t="s">
        <v>10</v>
      </c>
      <c r="G13" t="s">
        <v>3</v>
      </c>
    </row>
    <row r="14" spans="3:7" ht="15">
      <c r="C14" t="s">
        <v>13</v>
      </c>
      <c r="D14" s="1" t="s">
        <v>11</v>
      </c>
      <c r="E14" s="1">
        <f>0.72*G14</f>
        <v>0.28206185567010306</v>
      </c>
      <c r="G14" s="2">
        <f>H7</f>
        <v>0.3917525773195876</v>
      </c>
    </row>
    <row r="15" spans="5:8" ht="15">
      <c r="E15" s="4">
        <f>E14*$I$3*100</f>
        <v>518993.81443298963</v>
      </c>
      <c r="G15" s="4">
        <f>G14*$I$3*100</f>
        <v>720824.7422680412</v>
      </c>
      <c r="H15" s="5">
        <f>E15-G15</f>
        <v>-201830.9278350516</v>
      </c>
    </row>
    <row r="16" spans="4:8" ht="15">
      <c r="D16" t="s">
        <v>9</v>
      </c>
      <c r="E16" s="4">
        <f>E15+A5</f>
        <v>582643.8144329896</v>
      </c>
      <c r="G16" s="4"/>
      <c r="H16" s="5">
        <f>E16-G15</f>
        <v>-138180.92783505167</v>
      </c>
    </row>
    <row r="17" spans="5:7" ht="15">
      <c r="E17" s="4"/>
      <c r="G17" s="4"/>
    </row>
    <row r="19" spans="3:7" ht="14.25">
      <c r="C19" t="s">
        <v>12</v>
      </c>
      <c r="E19">
        <f>0.96*G19</f>
        <v>0.37608247422680413</v>
      </c>
      <c r="G19" s="2">
        <f>G14</f>
        <v>0.3917525773195876</v>
      </c>
    </row>
    <row r="20" spans="5:8" ht="15">
      <c r="E20" s="4">
        <f>E19*$I$3*100</f>
        <v>691991.7525773196</v>
      </c>
      <c r="G20" s="4">
        <f>G19*$I$3*100</f>
        <v>720824.7422680412</v>
      </c>
      <c r="H20" s="5">
        <f>E20-G20</f>
        <v>-28832.989690721617</v>
      </c>
    </row>
    <row r="21" spans="5:8" ht="15">
      <c r="E21" s="7">
        <f>E20+A5</f>
        <v>755641.7525773196</v>
      </c>
      <c r="H21" s="5">
        <f>E21-G20</f>
        <v>34817.01030927838</v>
      </c>
    </row>
    <row r="24" spans="5:7" ht="14.25">
      <c r="E24">
        <f>0.84*G24</f>
        <v>0.3290721649484536</v>
      </c>
      <c r="G24" s="2">
        <f>G19</f>
        <v>0.3917525773195876</v>
      </c>
    </row>
    <row r="25" spans="5:8" ht="15">
      <c r="E25" s="4">
        <f>E24*$I$3*100</f>
        <v>605492.7835051547</v>
      </c>
      <c r="G25" s="4">
        <f>G24*$I$3*100</f>
        <v>720824.7422680412</v>
      </c>
      <c r="H25" s="5">
        <f>E25-G25</f>
        <v>-115331.95876288658</v>
      </c>
    </row>
    <row r="26" spans="5:8" ht="15">
      <c r="E26" s="7">
        <f>E25+A5</f>
        <v>669142.7835051547</v>
      </c>
      <c r="H26" s="5">
        <f>E26-G25</f>
        <v>-51681.958762886585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ifigeneia</dc:creator>
  <cp:keywords/>
  <dc:description/>
  <cp:lastModifiedBy>Gillian Bibby</cp:lastModifiedBy>
  <dcterms:created xsi:type="dcterms:W3CDTF">2008-07-30T12:50:10Z</dcterms:created>
  <dcterms:modified xsi:type="dcterms:W3CDTF">2008-08-07T12:30:46Z</dcterms:modified>
  <cp:category/>
  <cp:version/>
  <cp:contentType/>
  <cp:contentStatus/>
</cp:coreProperties>
</file>