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igeneia\Documents\IFIGENEIA\Depression\Post-consultation work\Post-consultation guideline\Appendix N3\Excel files_more severe depression\"/>
    </mc:Choice>
  </mc:AlternateContent>
  <bookViews>
    <workbookView xWindow="0" yWindow="0" windowWidth="15825" windowHeight="11730" tabRatio="668" activeTab="1"/>
  </bookViews>
  <sheets>
    <sheet name="WinBUGS output" sheetId="15" r:id="rId1"/>
    <sheet name="Intervention and Class Codes" sheetId="37" r:id="rId2"/>
    <sheet name="# of studies per comparison" sheetId="36" r:id="rId3"/>
    <sheet name="Network plots" sheetId="35" r:id="rId4"/>
    <sheet name="Data" sheetId="34" r:id="rId5"/>
    <sheet name="Model fit" sheetId="33" r:id="rId6"/>
    <sheet name="lor relative to pill placebo" sheetId="16" r:id="rId7"/>
    <sheet name="or relative to pill placebo" sheetId="17" r:id="rId8"/>
    <sheet name="Direct lors" sheetId="18" r:id="rId9"/>
    <sheet name="Ranks" sheetId="1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7" l="1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H5" i="17"/>
  <c r="I5" i="17"/>
  <c r="H6" i="17"/>
  <c r="I6" i="17"/>
  <c r="H7" i="17"/>
  <c r="I7" i="17"/>
  <c r="H8" i="17"/>
  <c r="I8" i="17"/>
  <c r="H4" i="17"/>
  <c r="C4" i="17"/>
  <c r="D4" i="17"/>
  <c r="D5" i="16"/>
  <c r="D6" i="16"/>
  <c r="D7" i="16"/>
  <c r="D8" i="16"/>
  <c r="D9" i="16"/>
  <c r="D10" i="16"/>
  <c r="D11" i="16"/>
  <c r="D12" i="16"/>
  <c r="D13" i="16"/>
  <c r="D14" i="16"/>
  <c r="D15" i="16"/>
  <c r="D16" i="16"/>
  <c r="D4" i="16"/>
  <c r="C5" i="16"/>
  <c r="C6" i="16"/>
  <c r="C7" i="16"/>
  <c r="C8" i="16"/>
  <c r="C9" i="16"/>
  <c r="C10" i="16"/>
  <c r="C11" i="16"/>
  <c r="C12" i="16"/>
  <c r="C13" i="16"/>
  <c r="C14" i="16"/>
  <c r="C15" i="16"/>
  <c r="C16" i="16"/>
  <c r="H5" i="16"/>
  <c r="I5" i="16"/>
  <c r="H6" i="16"/>
  <c r="I6" i="16"/>
  <c r="H7" i="16"/>
  <c r="I7" i="16"/>
  <c r="H8" i="16"/>
  <c r="I8" i="16"/>
  <c r="I4" i="16"/>
  <c r="H4" i="16"/>
  <c r="C4" i="16"/>
  <c r="AH5" i="18" l="1"/>
  <c r="AI5" i="18"/>
  <c r="AJ5" i="18"/>
  <c r="AH6" i="18"/>
  <c r="AI6" i="18"/>
  <c r="AJ6" i="18"/>
  <c r="AH7" i="18"/>
  <c r="AI7" i="18"/>
  <c r="AJ7" i="18"/>
  <c r="AH8" i="18"/>
  <c r="AI8" i="18"/>
  <c r="AJ8" i="18"/>
  <c r="AH9" i="18"/>
  <c r="AI9" i="18"/>
  <c r="AJ9" i="18"/>
  <c r="AH10" i="18"/>
  <c r="AI10" i="18"/>
  <c r="AJ10" i="18"/>
  <c r="AH11" i="18"/>
  <c r="AI11" i="18"/>
  <c r="AJ11" i="18"/>
  <c r="AH12" i="18"/>
  <c r="AI12" i="18"/>
  <c r="AJ12" i="18"/>
  <c r="AH13" i="18"/>
  <c r="AI13" i="18"/>
  <c r="AJ13" i="18"/>
  <c r="AH14" i="18"/>
  <c r="AI14" i="18"/>
  <c r="AJ14" i="18"/>
  <c r="AH15" i="18"/>
  <c r="AI15" i="18"/>
  <c r="AJ15" i="18"/>
  <c r="AH16" i="18"/>
  <c r="AI16" i="18"/>
  <c r="AJ16" i="18"/>
  <c r="AH17" i="18"/>
  <c r="AI17" i="18"/>
  <c r="AJ17" i="18"/>
  <c r="AH18" i="18"/>
  <c r="AI18" i="18"/>
  <c r="AJ18" i="18"/>
  <c r="Z5" i="18"/>
  <c r="AA5" i="18"/>
  <c r="AB5" i="18"/>
  <c r="Z6" i="18"/>
  <c r="AA6" i="18"/>
  <c r="AB6" i="18"/>
  <c r="Z7" i="18"/>
  <c r="AA7" i="18"/>
  <c r="AB7" i="18"/>
  <c r="Z8" i="18"/>
  <c r="AA8" i="18"/>
  <c r="AB8" i="18"/>
  <c r="Z9" i="18"/>
  <c r="AA9" i="18"/>
  <c r="AB9" i="18"/>
  <c r="Z10" i="18"/>
  <c r="AA10" i="18"/>
  <c r="AB10" i="18"/>
  <c r="Z11" i="18"/>
  <c r="AA11" i="18"/>
  <c r="AB11" i="18"/>
  <c r="Z12" i="18"/>
  <c r="AA12" i="18"/>
  <c r="AB12" i="18"/>
  <c r="Z13" i="18"/>
  <c r="AA13" i="18"/>
  <c r="AB13" i="18"/>
  <c r="Z14" i="18"/>
  <c r="AA14" i="18"/>
  <c r="AB14" i="18"/>
  <c r="Z15" i="18"/>
  <c r="AA15" i="18"/>
  <c r="AB15" i="18"/>
  <c r="Z16" i="18"/>
  <c r="AA16" i="18"/>
  <c r="AB16" i="18"/>
  <c r="Z17" i="18"/>
  <c r="AA17" i="18"/>
  <c r="AB17" i="18"/>
  <c r="Z18" i="18"/>
  <c r="AA18" i="18"/>
  <c r="AB18" i="18"/>
  <c r="Z19" i="18"/>
  <c r="AA19" i="18"/>
  <c r="AB19" i="18"/>
  <c r="Z20" i="18"/>
  <c r="AA20" i="18"/>
  <c r="AB20" i="18"/>
  <c r="Z21" i="18"/>
  <c r="AA21" i="18"/>
  <c r="AB21" i="18"/>
  <c r="Z22" i="18"/>
  <c r="AA22" i="18"/>
  <c r="AB22" i="18"/>
  <c r="Z23" i="18"/>
  <c r="AA23" i="18"/>
  <c r="AB23" i="18"/>
  <c r="Z24" i="18"/>
  <c r="AA24" i="18"/>
  <c r="AB24" i="18"/>
  <c r="Z25" i="18"/>
  <c r="AA25" i="18"/>
  <c r="AB25" i="18"/>
  <c r="Z26" i="18"/>
  <c r="AA26" i="18"/>
  <c r="AB26" i="18"/>
  <c r="Z27" i="18"/>
  <c r="AA27" i="18"/>
  <c r="AB27" i="18"/>
  <c r="Z28" i="18"/>
  <c r="AA28" i="18"/>
  <c r="AB28" i="18"/>
  <c r="Z29" i="18"/>
  <c r="AA29" i="18"/>
  <c r="AB29" i="18"/>
  <c r="Z30" i="18"/>
  <c r="AA30" i="18"/>
  <c r="AB30" i="18"/>
  <c r="Z31" i="18"/>
  <c r="AA31" i="18"/>
  <c r="AB31" i="18"/>
  <c r="Z32" i="18"/>
  <c r="AA32" i="18"/>
  <c r="AB32" i="18"/>
  <c r="Z33" i="18"/>
  <c r="AA33" i="18"/>
  <c r="AB33" i="18"/>
  <c r="Z34" i="18"/>
  <c r="AA34" i="18"/>
  <c r="AB34" i="18"/>
  <c r="Z35" i="18"/>
  <c r="AA35" i="18"/>
  <c r="AB35" i="18"/>
  <c r="Z36" i="18"/>
  <c r="AA36" i="18"/>
  <c r="AB36" i="18"/>
  <c r="Z37" i="18"/>
  <c r="AA37" i="18"/>
  <c r="AB37" i="18"/>
  <c r="Z38" i="18"/>
  <c r="AA38" i="18"/>
  <c r="AB38" i="18"/>
  <c r="Z39" i="18"/>
  <c r="AA39" i="18"/>
  <c r="AB39" i="18"/>
  <c r="Z40" i="18"/>
  <c r="AA40" i="18"/>
  <c r="AB40" i="18"/>
  <c r="Z41" i="18"/>
  <c r="AA41" i="18"/>
  <c r="AB41" i="18"/>
  <c r="Z42" i="18"/>
  <c r="AA42" i="18"/>
  <c r="AB42" i="18"/>
  <c r="Z43" i="18"/>
  <c r="AA43" i="18"/>
  <c r="AB43" i="18"/>
  <c r="Z44" i="18"/>
  <c r="AA44" i="18"/>
  <c r="AB44" i="18"/>
  <c r="Z45" i="18"/>
  <c r="AA45" i="18"/>
  <c r="AB45" i="18"/>
  <c r="Z46" i="18"/>
  <c r="AA46" i="18"/>
  <c r="AB46" i="18"/>
  <c r="Z47" i="18"/>
  <c r="AA47" i="18"/>
  <c r="AB47" i="18"/>
  <c r="Z48" i="18"/>
  <c r="AA48" i="18"/>
  <c r="AB48" i="18"/>
  <c r="Z49" i="18"/>
  <c r="AA49" i="18"/>
  <c r="AB49" i="18"/>
  <c r="Z50" i="18"/>
  <c r="AA50" i="18"/>
  <c r="AB50" i="18"/>
  <c r="Z51" i="18"/>
  <c r="AA51" i="18"/>
  <c r="AB51" i="18"/>
  <c r="Z52" i="18"/>
  <c r="AA52" i="18"/>
  <c r="AB52" i="18"/>
  <c r="Z53" i="18"/>
  <c r="AA53" i="18"/>
  <c r="AB53" i="18"/>
  <c r="Z54" i="18"/>
  <c r="AA54" i="18"/>
  <c r="AB54" i="18"/>
  <c r="Z55" i="18"/>
  <c r="AA55" i="18"/>
  <c r="AB55" i="18"/>
  <c r="Z56" i="18"/>
  <c r="AA56" i="18"/>
  <c r="AB56" i="18"/>
  <c r="Z57" i="18"/>
  <c r="AA57" i="18"/>
  <c r="AB57" i="18"/>
  <c r="Z58" i="18"/>
  <c r="AA58" i="18"/>
  <c r="AB58" i="18"/>
  <c r="Z59" i="18"/>
  <c r="AA59" i="18"/>
  <c r="AB59" i="18"/>
  <c r="Z60" i="18"/>
  <c r="AA60" i="18"/>
  <c r="AB60" i="18"/>
  <c r="Z61" i="18"/>
  <c r="AA61" i="18"/>
  <c r="AB61" i="18"/>
  <c r="Z62" i="18"/>
  <c r="AA62" i="18"/>
  <c r="AB62" i="18"/>
  <c r="Z63" i="18"/>
  <c r="AA63" i="18"/>
  <c r="AB63" i="18"/>
  <c r="Z64" i="18"/>
  <c r="AA64" i="18"/>
  <c r="AB64" i="18"/>
  <c r="Z65" i="18"/>
  <c r="AA65" i="18"/>
  <c r="AB65" i="18"/>
  <c r="Z66" i="18"/>
  <c r="AA66" i="18"/>
  <c r="AB66" i="18"/>
  <c r="Z67" i="18"/>
  <c r="AA67" i="18"/>
  <c r="AB67" i="18"/>
  <c r="Z68" i="18"/>
  <c r="AA68" i="18"/>
  <c r="AB68" i="18"/>
  <c r="Z69" i="18"/>
  <c r="AA69" i="18"/>
  <c r="AB69" i="18"/>
  <c r="Z70" i="18"/>
  <c r="AA70" i="18"/>
  <c r="AB70" i="18"/>
  <c r="Z71" i="18"/>
  <c r="AA71" i="18"/>
  <c r="AB71" i="18"/>
  <c r="Z72" i="18"/>
  <c r="AA72" i="18"/>
  <c r="AB72" i="18"/>
  <c r="Z73" i="18"/>
  <c r="AA73" i="18"/>
  <c r="AB73" i="18"/>
  <c r="Z74" i="18"/>
  <c r="AA74" i="18"/>
  <c r="AB74" i="18"/>
  <c r="Z75" i="18"/>
  <c r="AA75" i="18"/>
  <c r="AB75" i="18"/>
  <c r="Z76" i="18"/>
  <c r="AA76" i="18"/>
  <c r="AB76" i="18"/>
  <c r="Z77" i="18"/>
  <c r="AA77" i="18"/>
  <c r="AB77" i="18"/>
  <c r="Z78" i="18"/>
  <c r="AA78" i="18"/>
  <c r="AB78" i="18"/>
  <c r="Z79" i="18"/>
  <c r="AA79" i="18"/>
  <c r="AB79" i="18"/>
  <c r="Z80" i="18"/>
  <c r="AA80" i="18"/>
  <c r="AB80" i="18"/>
  <c r="Z81" i="18"/>
  <c r="AA81" i="18"/>
  <c r="AB81" i="18"/>
  <c r="Z82" i="18"/>
  <c r="AA82" i="18"/>
  <c r="AB82" i="18"/>
  <c r="Z83" i="18"/>
  <c r="AA83" i="18"/>
  <c r="AB83" i="18"/>
  <c r="Z84" i="18"/>
  <c r="AA84" i="18"/>
  <c r="AB84" i="18"/>
  <c r="Z85" i="18"/>
  <c r="AA85" i="18"/>
  <c r="AB85" i="18"/>
  <c r="Z86" i="18"/>
  <c r="AA86" i="18"/>
  <c r="AB86" i="18"/>
  <c r="Z87" i="18"/>
  <c r="AA87" i="18"/>
  <c r="AB87" i="18"/>
  <c r="Z88" i="18"/>
  <c r="AA88" i="18"/>
  <c r="AB88" i="18"/>
  <c r="Z89" i="18"/>
  <c r="AA89" i="18"/>
  <c r="AB89" i="18"/>
  <c r="Z90" i="18"/>
  <c r="AA90" i="18"/>
  <c r="AB90" i="18"/>
  <c r="Z91" i="18"/>
  <c r="AA91" i="18"/>
  <c r="AB91" i="18"/>
  <c r="Z92" i="18"/>
  <c r="AA92" i="18"/>
  <c r="AB92" i="18"/>
  <c r="Z93" i="18"/>
  <c r="AA93" i="18"/>
  <c r="AB93" i="18"/>
  <c r="Z94" i="18"/>
  <c r="AA94" i="18"/>
  <c r="AB94" i="18"/>
  <c r="P5" i="18"/>
  <c r="AF5" i="18" s="1"/>
  <c r="Q5" i="18"/>
  <c r="AG5" i="18" s="1"/>
  <c r="R5" i="18"/>
  <c r="S5" i="18"/>
  <c r="T5" i="18"/>
  <c r="P6" i="18"/>
  <c r="AF6" i="18" s="1"/>
  <c r="Q6" i="18"/>
  <c r="AG6" i="18" s="1"/>
  <c r="R6" i="18"/>
  <c r="S6" i="18"/>
  <c r="T6" i="18"/>
  <c r="P7" i="18"/>
  <c r="AF7" i="18" s="1"/>
  <c r="Q7" i="18"/>
  <c r="AG7" i="18" s="1"/>
  <c r="R7" i="18"/>
  <c r="S7" i="18"/>
  <c r="T7" i="18"/>
  <c r="P8" i="18"/>
  <c r="AF8" i="18" s="1"/>
  <c r="Q8" i="18"/>
  <c r="AG8" i="18" s="1"/>
  <c r="R8" i="18"/>
  <c r="S8" i="18"/>
  <c r="T8" i="18"/>
  <c r="P9" i="18"/>
  <c r="AF9" i="18" s="1"/>
  <c r="Q9" i="18"/>
  <c r="AG9" i="18" s="1"/>
  <c r="R9" i="18"/>
  <c r="S9" i="18"/>
  <c r="T9" i="18"/>
  <c r="P10" i="18"/>
  <c r="AF10" i="18" s="1"/>
  <c r="Q10" i="18"/>
  <c r="AG10" i="18" s="1"/>
  <c r="R10" i="18"/>
  <c r="S10" i="18"/>
  <c r="T10" i="18"/>
  <c r="P11" i="18"/>
  <c r="AF11" i="18" s="1"/>
  <c r="Q11" i="18"/>
  <c r="AG11" i="18" s="1"/>
  <c r="R11" i="18"/>
  <c r="S11" i="18"/>
  <c r="T11" i="18"/>
  <c r="P12" i="18"/>
  <c r="AF12" i="18" s="1"/>
  <c r="Q12" i="18"/>
  <c r="AG12" i="18" s="1"/>
  <c r="R12" i="18"/>
  <c r="S12" i="18"/>
  <c r="T12" i="18"/>
  <c r="P13" i="18"/>
  <c r="AF13" i="18" s="1"/>
  <c r="Q13" i="18"/>
  <c r="AG13" i="18" s="1"/>
  <c r="R13" i="18"/>
  <c r="S13" i="18"/>
  <c r="T13" i="18"/>
  <c r="P14" i="18"/>
  <c r="AF14" i="18" s="1"/>
  <c r="Q14" i="18"/>
  <c r="AG14" i="18" s="1"/>
  <c r="R14" i="18"/>
  <c r="S14" i="18"/>
  <c r="T14" i="18"/>
  <c r="P15" i="18"/>
  <c r="AF15" i="18" s="1"/>
  <c r="Q15" i="18"/>
  <c r="AG15" i="18" s="1"/>
  <c r="R15" i="18"/>
  <c r="S15" i="18"/>
  <c r="T15" i="18"/>
  <c r="P16" i="18"/>
  <c r="AF16" i="18" s="1"/>
  <c r="Q16" i="18"/>
  <c r="AG16" i="18" s="1"/>
  <c r="R16" i="18"/>
  <c r="S16" i="18"/>
  <c r="T16" i="18"/>
  <c r="P17" i="18"/>
  <c r="AF17" i="18" s="1"/>
  <c r="Q17" i="18"/>
  <c r="AG17" i="18" s="1"/>
  <c r="R17" i="18"/>
  <c r="S17" i="18"/>
  <c r="T17" i="18"/>
  <c r="P18" i="18"/>
  <c r="AF18" i="18" s="1"/>
  <c r="Q18" i="18"/>
  <c r="AG18" i="18" s="1"/>
  <c r="R18" i="18"/>
  <c r="S18" i="18"/>
  <c r="T18" i="18"/>
  <c r="C5" i="18"/>
  <c r="X5" i="18" s="1"/>
  <c r="D5" i="18"/>
  <c r="Y5" i="18" s="1"/>
  <c r="E5" i="18"/>
  <c r="F5" i="18"/>
  <c r="G5" i="18"/>
  <c r="C6" i="18"/>
  <c r="X6" i="18" s="1"/>
  <c r="D6" i="18"/>
  <c r="Y6" i="18" s="1"/>
  <c r="E6" i="18"/>
  <c r="F6" i="18"/>
  <c r="G6" i="18"/>
  <c r="C7" i="18"/>
  <c r="X7" i="18" s="1"/>
  <c r="D7" i="18"/>
  <c r="Y7" i="18" s="1"/>
  <c r="E7" i="18"/>
  <c r="F7" i="18"/>
  <c r="G7" i="18"/>
  <c r="C8" i="18"/>
  <c r="X8" i="18" s="1"/>
  <c r="D8" i="18"/>
  <c r="Y8" i="18" s="1"/>
  <c r="E8" i="18"/>
  <c r="F8" i="18"/>
  <c r="G8" i="18"/>
  <c r="C9" i="18"/>
  <c r="X9" i="18" s="1"/>
  <c r="D9" i="18"/>
  <c r="Y9" i="18" s="1"/>
  <c r="E9" i="18"/>
  <c r="F9" i="18"/>
  <c r="G9" i="18"/>
  <c r="C10" i="18"/>
  <c r="X10" i="18" s="1"/>
  <c r="D10" i="18"/>
  <c r="Y10" i="18" s="1"/>
  <c r="E10" i="18"/>
  <c r="F10" i="18"/>
  <c r="G10" i="18"/>
  <c r="C11" i="18"/>
  <c r="X11" i="18" s="1"/>
  <c r="D11" i="18"/>
  <c r="Y11" i="18" s="1"/>
  <c r="E11" i="18"/>
  <c r="F11" i="18"/>
  <c r="G11" i="18"/>
  <c r="C12" i="18"/>
  <c r="X12" i="18" s="1"/>
  <c r="D12" i="18"/>
  <c r="Y12" i="18" s="1"/>
  <c r="E12" i="18"/>
  <c r="F12" i="18"/>
  <c r="G12" i="18"/>
  <c r="C13" i="18"/>
  <c r="X13" i="18" s="1"/>
  <c r="D13" i="18"/>
  <c r="Y13" i="18" s="1"/>
  <c r="E13" i="18"/>
  <c r="F13" i="18"/>
  <c r="G13" i="18"/>
  <c r="C14" i="18"/>
  <c r="X14" i="18" s="1"/>
  <c r="D14" i="18"/>
  <c r="Y14" i="18" s="1"/>
  <c r="E14" i="18"/>
  <c r="F14" i="18"/>
  <c r="G14" i="18"/>
  <c r="C15" i="18"/>
  <c r="X15" i="18" s="1"/>
  <c r="D15" i="18"/>
  <c r="Y15" i="18" s="1"/>
  <c r="E15" i="18"/>
  <c r="F15" i="18"/>
  <c r="G15" i="18"/>
  <c r="C16" i="18"/>
  <c r="X16" i="18" s="1"/>
  <c r="D16" i="18"/>
  <c r="Y16" i="18" s="1"/>
  <c r="E16" i="18"/>
  <c r="F16" i="18"/>
  <c r="G16" i="18"/>
  <c r="C17" i="18"/>
  <c r="X17" i="18" s="1"/>
  <c r="D17" i="18"/>
  <c r="Y17" i="18" s="1"/>
  <c r="E17" i="18"/>
  <c r="F17" i="18"/>
  <c r="G17" i="18"/>
  <c r="C18" i="18"/>
  <c r="X18" i="18" s="1"/>
  <c r="D18" i="18"/>
  <c r="Y18" i="18" s="1"/>
  <c r="E18" i="18"/>
  <c r="F18" i="18"/>
  <c r="G18" i="18"/>
  <c r="C19" i="18"/>
  <c r="X19" i="18" s="1"/>
  <c r="D19" i="18"/>
  <c r="Y19" i="18" s="1"/>
  <c r="E19" i="18"/>
  <c r="F19" i="18"/>
  <c r="G19" i="18"/>
  <c r="C20" i="18"/>
  <c r="X20" i="18" s="1"/>
  <c r="D20" i="18"/>
  <c r="Y20" i="18" s="1"/>
  <c r="E20" i="18"/>
  <c r="F20" i="18"/>
  <c r="G20" i="18"/>
  <c r="C21" i="18"/>
  <c r="X21" i="18" s="1"/>
  <c r="D21" i="18"/>
  <c r="Y21" i="18" s="1"/>
  <c r="E21" i="18"/>
  <c r="F21" i="18"/>
  <c r="G21" i="18"/>
  <c r="C22" i="18"/>
  <c r="X22" i="18" s="1"/>
  <c r="D22" i="18"/>
  <c r="Y22" i="18" s="1"/>
  <c r="E22" i="18"/>
  <c r="F22" i="18"/>
  <c r="G22" i="18"/>
  <c r="C23" i="18"/>
  <c r="X23" i="18" s="1"/>
  <c r="D23" i="18"/>
  <c r="Y23" i="18" s="1"/>
  <c r="E23" i="18"/>
  <c r="F23" i="18"/>
  <c r="G23" i="18"/>
  <c r="C24" i="18"/>
  <c r="X24" i="18" s="1"/>
  <c r="D24" i="18"/>
  <c r="Y24" i="18" s="1"/>
  <c r="E24" i="18"/>
  <c r="F24" i="18"/>
  <c r="G24" i="18"/>
  <c r="C25" i="18"/>
  <c r="X25" i="18" s="1"/>
  <c r="D25" i="18"/>
  <c r="Y25" i="18" s="1"/>
  <c r="E25" i="18"/>
  <c r="F25" i="18"/>
  <c r="G25" i="18"/>
  <c r="C26" i="18"/>
  <c r="X26" i="18" s="1"/>
  <c r="D26" i="18"/>
  <c r="Y26" i="18" s="1"/>
  <c r="E26" i="18"/>
  <c r="F26" i="18"/>
  <c r="G26" i="18"/>
  <c r="C27" i="18"/>
  <c r="X27" i="18" s="1"/>
  <c r="D27" i="18"/>
  <c r="Y27" i="18" s="1"/>
  <c r="E27" i="18"/>
  <c r="F27" i="18"/>
  <c r="G27" i="18"/>
  <c r="C28" i="18"/>
  <c r="X28" i="18" s="1"/>
  <c r="D28" i="18"/>
  <c r="Y28" i="18" s="1"/>
  <c r="E28" i="18"/>
  <c r="F28" i="18"/>
  <c r="G28" i="18"/>
  <c r="C29" i="18"/>
  <c r="X29" i="18" s="1"/>
  <c r="D29" i="18"/>
  <c r="Y29" i="18" s="1"/>
  <c r="E29" i="18"/>
  <c r="F29" i="18"/>
  <c r="G29" i="18"/>
  <c r="C30" i="18"/>
  <c r="X30" i="18" s="1"/>
  <c r="D30" i="18"/>
  <c r="Y30" i="18" s="1"/>
  <c r="E30" i="18"/>
  <c r="F30" i="18"/>
  <c r="G30" i="18"/>
  <c r="C31" i="18"/>
  <c r="X31" i="18" s="1"/>
  <c r="D31" i="18"/>
  <c r="Y31" i="18" s="1"/>
  <c r="E31" i="18"/>
  <c r="F31" i="18"/>
  <c r="G31" i="18"/>
  <c r="C32" i="18"/>
  <c r="X32" i="18" s="1"/>
  <c r="D32" i="18"/>
  <c r="Y32" i="18" s="1"/>
  <c r="E32" i="18"/>
  <c r="F32" i="18"/>
  <c r="G32" i="18"/>
  <c r="C33" i="18"/>
  <c r="X33" i="18" s="1"/>
  <c r="D33" i="18"/>
  <c r="Y33" i="18" s="1"/>
  <c r="E33" i="18"/>
  <c r="F33" i="18"/>
  <c r="G33" i="18"/>
  <c r="C34" i="18"/>
  <c r="X34" i="18" s="1"/>
  <c r="D34" i="18"/>
  <c r="Y34" i="18" s="1"/>
  <c r="E34" i="18"/>
  <c r="F34" i="18"/>
  <c r="G34" i="18"/>
  <c r="C35" i="18"/>
  <c r="X35" i="18" s="1"/>
  <c r="D35" i="18"/>
  <c r="Y35" i="18" s="1"/>
  <c r="E35" i="18"/>
  <c r="F35" i="18"/>
  <c r="G35" i="18"/>
  <c r="C36" i="18"/>
  <c r="X36" i="18" s="1"/>
  <c r="D36" i="18"/>
  <c r="Y36" i="18" s="1"/>
  <c r="E36" i="18"/>
  <c r="F36" i="18"/>
  <c r="G36" i="18"/>
  <c r="C37" i="18"/>
  <c r="X37" i="18" s="1"/>
  <c r="D37" i="18"/>
  <c r="Y37" i="18" s="1"/>
  <c r="E37" i="18"/>
  <c r="F37" i="18"/>
  <c r="G37" i="18"/>
  <c r="C38" i="18"/>
  <c r="X38" i="18" s="1"/>
  <c r="D38" i="18"/>
  <c r="Y38" i="18" s="1"/>
  <c r="E38" i="18"/>
  <c r="F38" i="18"/>
  <c r="G38" i="18"/>
  <c r="C39" i="18"/>
  <c r="X39" i="18" s="1"/>
  <c r="D39" i="18"/>
  <c r="Y39" i="18" s="1"/>
  <c r="E39" i="18"/>
  <c r="F39" i="18"/>
  <c r="G39" i="18"/>
  <c r="C40" i="18"/>
  <c r="X40" i="18" s="1"/>
  <c r="D40" i="18"/>
  <c r="Y40" i="18" s="1"/>
  <c r="E40" i="18"/>
  <c r="F40" i="18"/>
  <c r="G40" i="18"/>
  <c r="C41" i="18"/>
  <c r="X41" i="18" s="1"/>
  <c r="D41" i="18"/>
  <c r="Y41" i="18" s="1"/>
  <c r="E41" i="18"/>
  <c r="F41" i="18"/>
  <c r="G41" i="18"/>
  <c r="C42" i="18"/>
  <c r="X42" i="18" s="1"/>
  <c r="D42" i="18"/>
  <c r="Y42" i="18" s="1"/>
  <c r="E42" i="18"/>
  <c r="F42" i="18"/>
  <c r="G42" i="18"/>
  <c r="C43" i="18"/>
  <c r="X43" i="18" s="1"/>
  <c r="D43" i="18"/>
  <c r="Y43" i="18" s="1"/>
  <c r="E43" i="18"/>
  <c r="F43" i="18"/>
  <c r="G43" i="18"/>
  <c r="C44" i="18"/>
  <c r="X44" i="18" s="1"/>
  <c r="D44" i="18"/>
  <c r="Y44" i="18" s="1"/>
  <c r="E44" i="18"/>
  <c r="F44" i="18"/>
  <c r="G44" i="18"/>
  <c r="C45" i="18"/>
  <c r="X45" i="18" s="1"/>
  <c r="D45" i="18"/>
  <c r="Y45" i="18" s="1"/>
  <c r="E45" i="18"/>
  <c r="F45" i="18"/>
  <c r="G45" i="18"/>
  <c r="C46" i="18"/>
  <c r="X46" i="18" s="1"/>
  <c r="D46" i="18"/>
  <c r="Y46" i="18" s="1"/>
  <c r="E46" i="18"/>
  <c r="F46" i="18"/>
  <c r="G46" i="18"/>
  <c r="C47" i="18"/>
  <c r="X47" i="18" s="1"/>
  <c r="D47" i="18"/>
  <c r="Y47" i="18" s="1"/>
  <c r="E47" i="18"/>
  <c r="F47" i="18"/>
  <c r="G47" i="18"/>
  <c r="C48" i="18"/>
  <c r="X48" i="18" s="1"/>
  <c r="D48" i="18"/>
  <c r="Y48" i="18" s="1"/>
  <c r="E48" i="18"/>
  <c r="F48" i="18"/>
  <c r="G48" i="18"/>
  <c r="C49" i="18"/>
  <c r="X49" i="18" s="1"/>
  <c r="D49" i="18"/>
  <c r="Y49" i="18" s="1"/>
  <c r="E49" i="18"/>
  <c r="F49" i="18"/>
  <c r="G49" i="18"/>
  <c r="C50" i="18"/>
  <c r="X50" i="18" s="1"/>
  <c r="D50" i="18"/>
  <c r="Y50" i="18" s="1"/>
  <c r="E50" i="18"/>
  <c r="F50" i="18"/>
  <c r="G50" i="18"/>
  <c r="C51" i="18"/>
  <c r="X51" i="18" s="1"/>
  <c r="D51" i="18"/>
  <c r="Y51" i="18" s="1"/>
  <c r="E51" i="18"/>
  <c r="F51" i="18"/>
  <c r="G51" i="18"/>
  <c r="C52" i="18"/>
  <c r="X52" i="18" s="1"/>
  <c r="D52" i="18"/>
  <c r="Y52" i="18" s="1"/>
  <c r="E52" i="18"/>
  <c r="F52" i="18"/>
  <c r="G52" i="18"/>
  <c r="C53" i="18"/>
  <c r="X53" i="18" s="1"/>
  <c r="D53" i="18"/>
  <c r="Y53" i="18" s="1"/>
  <c r="E53" i="18"/>
  <c r="F53" i="18"/>
  <c r="G53" i="18"/>
  <c r="C54" i="18"/>
  <c r="X54" i="18" s="1"/>
  <c r="D54" i="18"/>
  <c r="Y54" i="18" s="1"/>
  <c r="E54" i="18"/>
  <c r="F54" i="18"/>
  <c r="G54" i="18"/>
  <c r="C55" i="18"/>
  <c r="X55" i="18" s="1"/>
  <c r="D55" i="18"/>
  <c r="Y55" i="18" s="1"/>
  <c r="E55" i="18"/>
  <c r="F55" i="18"/>
  <c r="G55" i="18"/>
  <c r="C56" i="18"/>
  <c r="X56" i="18" s="1"/>
  <c r="D56" i="18"/>
  <c r="Y56" i="18" s="1"/>
  <c r="E56" i="18"/>
  <c r="F56" i="18"/>
  <c r="G56" i="18"/>
  <c r="C57" i="18"/>
  <c r="X57" i="18" s="1"/>
  <c r="D57" i="18"/>
  <c r="Y57" i="18" s="1"/>
  <c r="E57" i="18"/>
  <c r="F57" i="18"/>
  <c r="G57" i="18"/>
  <c r="C58" i="18"/>
  <c r="X58" i="18" s="1"/>
  <c r="D58" i="18"/>
  <c r="Y58" i="18" s="1"/>
  <c r="E58" i="18"/>
  <c r="F58" i="18"/>
  <c r="G58" i="18"/>
  <c r="C59" i="18"/>
  <c r="X59" i="18" s="1"/>
  <c r="D59" i="18"/>
  <c r="Y59" i="18" s="1"/>
  <c r="E59" i="18"/>
  <c r="F59" i="18"/>
  <c r="G59" i="18"/>
  <c r="C60" i="18"/>
  <c r="X60" i="18" s="1"/>
  <c r="D60" i="18"/>
  <c r="Y60" i="18" s="1"/>
  <c r="E60" i="18"/>
  <c r="F60" i="18"/>
  <c r="G60" i="18"/>
  <c r="C61" i="18"/>
  <c r="X61" i="18" s="1"/>
  <c r="D61" i="18"/>
  <c r="Y61" i="18" s="1"/>
  <c r="E61" i="18"/>
  <c r="F61" i="18"/>
  <c r="G61" i="18"/>
  <c r="C62" i="18"/>
  <c r="X62" i="18" s="1"/>
  <c r="D62" i="18"/>
  <c r="Y62" i="18" s="1"/>
  <c r="E62" i="18"/>
  <c r="F62" i="18"/>
  <c r="G62" i="18"/>
  <c r="C63" i="18"/>
  <c r="X63" i="18" s="1"/>
  <c r="D63" i="18"/>
  <c r="Y63" i="18" s="1"/>
  <c r="E63" i="18"/>
  <c r="F63" i="18"/>
  <c r="G63" i="18"/>
  <c r="C64" i="18"/>
  <c r="X64" i="18" s="1"/>
  <c r="D64" i="18"/>
  <c r="Y64" i="18" s="1"/>
  <c r="E64" i="18"/>
  <c r="F64" i="18"/>
  <c r="G64" i="18"/>
  <c r="C65" i="18"/>
  <c r="X65" i="18" s="1"/>
  <c r="D65" i="18"/>
  <c r="Y65" i="18" s="1"/>
  <c r="E65" i="18"/>
  <c r="F65" i="18"/>
  <c r="G65" i="18"/>
  <c r="C66" i="18"/>
  <c r="X66" i="18" s="1"/>
  <c r="D66" i="18"/>
  <c r="Y66" i="18" s="1"/>
  <c r="E66" i="18"/>
  <c r="F66" i="18"/>
  <c r="G66" i="18"/>
  <c r="C67" i="18"/>
  <c r="X67" i="18" s="1"/>
  <c r="D67" i="18"/>
  <c r="Y67" i="18" s="1"/>
  <c r="E67" i="18"/>
  <c r="F67" i="18"/>
  <c r="G67" i="18"/>
  <c r="C68" i="18"/>
  <c r="X68" i="18" s="1"/>
  <c r="D68" i="18"/>
  <c r="Y68" i="18" s="1"/>
  <c r="E68" i="18"/>
  <c r="F68" i="18"/>
  <c r="G68" i="18"/>
  <c r="C69" i="18"/>
  <c r="X69" i="18" s="1"/>
  <c r="D69" i="18"/>
  <c r="Y69" i="18" s="1"/>
  <c r="E69" i="18"/>
  <c r="F69" i="18"/>
  <c r="G69" i="18"/>
  <c r="C70" i="18"/>
  <c r="X70" i="18" s="1"/>
  <c r="D70" i="18"/>
  <c r="Y70" i="18" s="1"/>
  <c r="E70" i="18"/>
  <c r="F70" i="18"/>
  <c r="G70" i="18"/>
  <c r="C71" i="18"/>
  <c r="X71" i="18" s="1"/>
  <c r="D71" i="18"/>
  <c r="Y71" i="18" s="1"/>
  <c r="E71" i="18"/>
  <c r="F71" i="18"/>
  <c r="G71" i="18"/>
  <c r="C72" i="18"/>
  <c r="X72" i="18" s="1"/>
  <c r="D72" i="18"/>
  <c r="Y72" i="18" s="1"/>
  <c r="E72" i="18"/>
  <c r="F72" i="18"/>
  <c r="G72" i="18"/>
  <c r="C73" i="18"/>
  <c r="X73" i="18" s="1"/>
  <c r="D73" i="18"/>
  <c r="Y73" i="18" s="1"/>
  <c r="E73" i="18"/>
  <c r="F73" i="18"/>
  <c r="G73" i="18"/>
  <c r="C74" i="18"/>
  <c r="X74" i="18" s="1"/>
  <c r="D74" i="18"/>
  <c r="Y74" i="18" s="1"/>
  <c r="E74" i="18"/>
  <c r="F74" i="18"/>
  <c r="G74" i="18"/>
  <c r="C75" i="18"/>
  <c r="X75" i="18" s="1"/>
  <c r="D75" i="18"/>
  <c r="Y75" i="18" s="1"/>
  <c r="E75" i="18"/>
  <c r="F75" i="18"/>
  <c r="G75" i="18"/>
  <c r="C76" i="18"/>
  <c r="X76" i="18" s="1"/>
  <c r="D76" i="18"/>
  <c r="Y76" i="18" s="1"/>
  <c r="E76" i="18"/>
  <c r="F76" i="18"/>
  <c r="G76" i="18"/>
  <c r="C77" i="18"/>
  <c r="X77" i="18" s="1"/>
  <c r="D77" i="18"/>
  <c r="Y77" i="18" s="1"/>
  <c r="E77" i="18"/>
  <c r="F77" i="18"/>
  <c r="G77" i="18"/>
  <c r="C78" i="18"/>
  <c r="X78" i="18" s="1"/>
  <c r="D78" i="18"/>
  <c r="Y78" i="18" s="1"/>
  <c r="E78" i="18"/>
  <c r="F78" i="18"/>
  <c r="G78" i="18"/>
  <c r="C79" i="18"/>
  <c r="X79" i="18" s="1"/>
  <c r="D79" i="18"/>
  <c r="Y79" i="18" s="1"/>
  <c r="E79" i="18"/>
  <c r="F79" i="18"/>
  <c r="G79" i="18"/>
  <c r="C80" i="18"/>
  <c r="X80" i="18" s="1"/>
  <c r="D80" i="18"/>
  <c r="Y80" i="18" s="1"/>
  <c r="E80" i="18"/>
  <c r="F80" i="18"/>
  <c r="G80" i="18"/>
  <c r="C81" i="18"/>
  <c r="X81" i="18" s="1"/>
  <c r="D81" i="18"/>
  <c r="Y81" i="18" s="1"/>
  <c r="E81" i="18"/>
  <c r="F81" i="18"/>
  <c r="G81" i="18"/>
  <c r="C82" i="18"/>
  <c r="X82" i="18" s="1"/>
  <c r="D82" i="18"/>
  <c r="Y82" i="18" s="1"/>
  <c r="E82" i="18"/>
  <c r="F82" i="18"/>
  <c r="G82" i="18"/>
  <c r="C83" i="18"/>
  <c r="X83" i="18" s="1"/>
  <c r="D83" i="18"/>
  <c r="Y83" i="18" s="1"/>
  <c r="E83" i="18"/>
  <c r="F83" i="18"/>
  <c r="G83" i="18"/>
  <c r="C84" i="18"/>
  <c r="X84" i="18" s="1"/>
  <c r="D84" i="18"/>
  <c r="Y84" i="18" s="1"/>
  <c r="E84" i="18"/>
  <c r="F84" i="18"/>
  <c r="G84" i="18"/>
  <c r="C85" i="18"/>
  <c r="X85" i="18" s="1"/>
  <c r="D85" i="18"/>
  <c r="Y85" i="18" s="1"/>
  <c r="E85" i="18"/>
  <c r="F85" i="18"/>
  <c r="G85" i="18"/>
  <c r="C86" i="18"/>
  <c r="X86" i="18" s="1"/>
  <c r="D86" i="18"/>
  <c r="Y86" i="18" s="1"/>
  <c r="E86" i="18"/>
  <c r="F86" i="18"/>
  <c r="G86" i="18"/>
  <c r="C87" i="18"/>
  <c r="X87" i="18" s="1"/>
  <c r="D87" i="18"/>
  <c r="Y87" i="18" s="1"/>
  <c r="E87" i="18"/>
  <c r="F87" i="18"/>
  <c r="G87" i="18"/>
  <c r="C88" i="18"/>
  <c r="X88" i="18" s="1"/>
  <c r="D88" i="18"/>
  <c r="Y88" i="18" s="1"/>
  <c r="E88" i="18"/>
  <c r="F88" i="18"/>
  <c r="G88" i="18"/>
  <c r="C89" i="18"/>
  <c r="X89" i="18" s="1"/>
  <c r="D89" i="18"/>
  <c r="Y89" i="18" s="1"/>
  <c r="E89" i="18"/>
  <c r="F89" i="18"/>
  <c r="G89" i="18"/>
  <c r="C90" i="18"/>
  <c r="X90" i="18" s="1"/>
  <c r="D90" i="18"/>
  <c r="Y90" i="18" s="1"/>
  <c r="E90" i="18"/>
  <c r="F90" i="18"/>
  <c r="G90" i="18"/>
  <c r="C91" i="18"/>
  <c r="X91" i="18" s="1"/>
  <c r="D91" i="18"/>
  <c r="Y91" i="18" s="1"/>
  <c r="E91" i="18"/>
  <c r="F91" i="18"/>
  <c r="G91" i="18"/>
  <c r="C92" i="18"/>
  <c r="X92" i="18" s="1"/>
  <c r="D92" i="18"/>
  <c r="Y92" i="18" s="1"/>
  <c r="E92" i="18"/>
  <c r="F92" i="18"/>
  <c r="G92" i="18"/>
  <c r="C93" i="18"/>
  <c r="X93" i="18" s="1"/>
  <c r="D93" i="18"/>
  <c r="Y93" i="18" s="1"/>
  <c r="E93" i="18"/>
  <c r="F93" i="18"/>
  <c r="G93" i="18"/>
  <c r="C94" i="18"/>
  <c r="X94" i="18" s="1"/>
  <c r="D94" i="18"/>
  <c r="Y94" i="18" s="1"/>
  <c r="E94" i="18"/>
  <c r="F94" i="18"/>
  <c r="G94" i="18"/>
  <c r="G5" i="17"/>
  <c r="G6" i="17"/>
  <c r="G7" i="17"/>
  <c r="G8" i="17"/>
  <c r="B5" i="17"/>
  <c r="B6" i="17"/>
  <c r="B7" i="17"/>
  <c r="B8" i="17"/>
  <c r="B9" i="17"/>
  <c r="B10" i="17"/>
  <c r="B11" i="17"/>
  <c r="B12" i="17"/>
  <c r="B13" i="17"/>
  <c r="B14" i="17"/>
  <c r="B15" i="17"/>
  <c r="B16" i="17"/>
  <c r="G5" i="16"/>
  <c r="G6" i="16"/>
  <c r="G7" i="16"/>
  <c r="G8" i="16"/>
  <c r="B5" i="16"/>
  <c r="B6" i="16"/>
  <c r="B7" i="16"/>
  <c r="B8" i="16"/>
  <c r="B9" i="16"/>
  <c r="B10" i="16"/>
  <c r="B11" i="16"/>
  <c r="B12" i="16"/>
  <c r="B13" i="16"/>
  <c r="B14" i="16"/>
  <c r="B15" i="16"/>
  <c r="B16" i="16"/>
  <c r="H6" i="19" l="1"/>
  <c r="I6" i="19"/>
  <c r="H5" i="19"/>
  <c r="I5" i="19"/>
  <c r="H7" i="19"/>
  <c r="I7" i="19"/>
  <c r="H2" i="19"/>
  <c r="I2" i="19"/>
  <c r="H4" i="19"/>
  <c r="I4" i="19"/>
  <c r="G4" i="19" l="1"/>
  <c r="G7" i="19"/>
  <c r="G2" i="19"/>
  <c r="G5" i="19"/>
  <c r="G6" i="19"/>
  <c r="I3" i="19"/>
  <c r="H3" i="19"/>
  <c r="G3" i="19"/>
  <c r="B13" i="19"/>
  <c r="C13" i="19"/>
  <c r="D13" i="19"/>
  <c r="B11" i="19"/>
  <c r="C11" i="19"/>
  <c r="D11" i="19"/>
  <c r="B9" i="19"/>
  <c r="C9" i="19"/>
  <c r="D9" i="19"/>
  <c r="B8" i="19"/>
  <c r="C8" i="19"/>
  <c r="D8" i="19"/>
  <c r="B7" i="19"/>
  <c r="C7" i="19"/>
  <c r="D7" i="19"/>
  <c r="B10" i="19"/>
  <c r="C10" i="19"/>
  <c r="D10" i="19"/>
  <c r="B12" i="19"/>
  <c r="C12" i="19"/>
  <c r="D12" i="19"/>
  <c r="B2" i="19"/>
  <c r="C2" i="19"/>
  <c r="D2" i="19"/>
  <c r="B3" i="19"/>
  <c r="C3" i="19"/>
  <c r="D3" i="19"/>
  <c r="B5" i="19"/>
  <c r="C5" i="19"/>
  <c r="D5" i="19"/>
  <c r="B6" i="19"/>
  <c r="C6" i="19"/>
  <c r="D6" i="19"/>
  <c r="D4" i="19"/>
  <c r="C4" i="19"/>
  <c r="B4" i="19"/>
  <c r="AB4" i="18"/>
  <c r="AA4" i="18"/>
  <c r="Z4" i="18"/>
  <c r="E4" i="18"/>
  <c r="F4" i="18"/>
  <c r="G4" i="18"/>
  <c r="AJ4" i="18"/>
  <c r="AI4" i="18"/>
  <c r="AH4" i="18"/>
  <c r="T4" i="18"/>
  <c r="S4" i="18"/>
  <c r="R4" i="18"/>
  <c r="Q4" i="18"/>
  <c r="AG4" i="18" s="1"/>
  <c r="P4" i="18"/>
  <c r="AF4" i="18" s="1"/>
  <c r="D4" i="18"/>
  <c r="Y4" i="18" s="1"/>
  <c r="C4" i="18"/>
  <c r="X4" i="18" s="1"/>
  <c r="G4" i="17"/>
  <c r="G4" i="16"/>
  <c r="B4" i="17"/>
  <c r="B4" i="16"/>
</calcChain>
</file>

<file path=xl/sharedStrings.xml><?xml version="1.0" encoding="utf-8"?>
<sst xmlns="http://schemas.openxmlformats.org/spreadsheetml/2006/main" count="938" uniqueCount="339">
  <si>
    <t>Pill placebo</t>
  </si>
  <si>
    <t>Intervention</t>
  </si>
  <si>
    <t>N</t>
  </si>
  <si>
    <t>Class</t>
  </si>
  <si>
    <t xml:space="preserve"> mean</t>
  </si>
  <si>
    <t>median</t>
  </si>
  <si>
    <t>Relative to pill placebo</t>
  </si>
  <si>
    <t>Model</t>
  </si>
  <si>
    <t>SD</t>
  </si>
  <si>
    <t>Totresdev</t>
  </si>
  <si>
    <t>Datapoints</t>
  </si>
  <si>
    <t>DIC</t>
  </si>
  <si>
    <t>RE – random class effect</t>
  </si>
  <si>
    <t>Posterior median rank</t>
  </si>
  <si>
    <t>95%CrI</t>
  </si>
  <si>
    <t>NMA consistency</t>
  </si>
  <si>
    <t>Pairwise inconsistency</t>
  </si>
  <si>
    <t>Network of interventions</t>
  </si>
  <si>
    <t>Network of classes</t>
  </si>
  <si>
    <t>Intervention Comparisons</t>
  </si>
  <si>
    <t>Class Comparisons</t>
  </si>
  <si>
    <t>Treatment 1</t>
  </si>
  <si>
    <t>Treatment 2</t>
  </si>
  <si>
    <t>Class 1</t>
  </si>
  <si>
    <t>Class 2</t>
  </si>
  <si>
    <t>Number of patients</t>
  </si>
  <si>
    <t>Number of studies</t>
  </si>
  <si>
    <t>Deviance Plot</t>
  </si>
  <si>
    <t>na[]</t>
  </si>
  <si>
    <t>t[,1]</t>
  </si>
  <si>
    <t>t[,2]</t>
  </si>
  <si>
    <t>t[,3]</t>
  </si>
  <si>
    <t>t[,4]</t>
  </si>
  <si>
    <t>t[,5]</t>
  </si>
  <si>
    <t>n[,1]</t>
  </si>
  <si>
    <t>n[,2]</t>
  </si>
  <si>
    <t>n[,3]</t>
  </si>
  <si>
    <t>n[,4]</t>
  </si>
  <si>
    <t>n[,5]</t>
  </si>
  <si>
    <t>r[,1]</t>
  </si>
  <si>
    <t>r[,2]</t>
  </si>
  <si>
    <t>r[,3]</t>
  </si>
  <si>
    <t>#</t>
  </si>
  <si>
    <t>studyid</t>
  </si>
  <si>
    <t>NA</t>
  </si>
  <si>
    <t>Any TCA</t>
  </si>
  <si>
    <t>TCA</t>
  </si>
  <si>
    <t>Amitriptyline</t>
  </si>
  <si>
    <t>Imipramine</t>
  </si>
  <si>
    <t>Lofepramine</t>
  </si>
  <si>
    <t>SSRI</t>
  </si>
  <si>
    <t>Citalopram</t>
  </si>
  <si>
    <t>Escitalopram</t>
  </si>
  <si>
    <t>Fluoxetine</t>
  </si>
  <si>
    <t>Sertraline</t>
  </si>
  <si>
    <t>CBT individual (under 15 sessions)</t>
  </si>
  <si>
    <t>CBT individual (over 15 sessions)</t>
  </si>
  <si>
    <t>Combined (Cognitive and cognitive behavioural therapies individual + AD)</t>
  </si>
  <si>
    <t>Intervention codes, class codes, interventions of interest, classes of interest</t>
  </si>
  <si>
    <t>ALL LORS - interventions, delete lor[2,1]</t>
  </si>
  <si>
    <t>ALL LORS - classes, delete diffClass[2,1]</t>
  </si>
  <si>
    <t>Ranks - interventions of interest</t>
  </si>
  <si>
    <t>Ranks - classes of interest</t>
  </si>
  <si>
    <t>treatcode</t>
  </si>
  <si>
    <t>treatrank</t>
  </si>
  <si>
    <t>treat</t>
  </si>
  <si>
    <t>classcode</t>
  </si>
  <si>
    <t>classrank</t>
  </si>
  <si>
    <t>class</t>
  </si>
  <si>
    <t xml:space="preserve"> node</t>
  </si>
  <si>
    <t xml:space="preserve"> sd</t>
  </si>
  <si>
    <t xml:space="preserve"> MC error</t>
  </si>
  <si>
    <t>start</t>
  </si>
  <si>
    <t>sample</t>
  </si>
  <si>
    <t>Median log(OR)</t>
  </si>
  <si>
    <t>95% CrI</t>
  </si>
  <si>
    <t>Median OR</t>
  </si>
  <si>
    <t xml:space="preserve"> </t>
  </si>
  <si>
    <t>ALL LORS - INTERVENTIONS</t>
  </si>
  <si>
    <t>ALL LORS - Classes</t>
  </si>
  <si>
    <t>ALL ORS - INTERVENTIONS</t>
  </si>
  <si>
    <t>ALL ORS - Classes</t>
  </si>
  <si>
    <t>median log(OR)</t>
  </si>
  <si>
    <t>median OR</t>
  </si>
  <si>
    <t>r[,4]</t>
  </si>
  <si>
    <t>r[,5]</t>
  </si>
  <si>
    <t>Schweizer 1998</t>
  </si>
  <si>
    <t>Mirtazapine</t>
  </si>
  <si>
    <t>END</t>
  </si>
  <si>
    <t>0.80 (0.31 - 1.34)</t>
  </si>
  <si>
    <t>RE - inconsistency</t>
  </si>
  <si>
    <t>0.78 (0.41 – 1.21)</t>
  </si>
  <si>
    <t>Feighner 1982</t>
  </si>
  <si>
    <t>Bremner 1995</t>
  </si>
  <si>
    <t>Lepola 2003</t>
  </si>
  <si>
    <t>Wernicke 1988</t>
  </si>
  <si>
    <t>Kasper 2005</t>
  </si>
  <si>
    <t>Wheatley 1998</t>
  </si>
  <si>
    <t>Schweizer 1994</t>
  </si>
  <si>
    <t>Silverstone 1999</t>
  </si>
  <si>
    <t>Beasley 1993b</t>
  </si>
  <si>
    <t>Gelenberg 1990b</t>
  </si>
  <si>
    <t>Rush 1977</t>
  </si>
  <si>
    <t>Mullin 1996</t>
  </si>
  <si>
    <t>Amini 2005</t>
  </si>
  <si>
    <t>Judd 1993</t>
  </si>
  <si>
    <t>McKnight 1992</t>
  </si>
  <si>
    <t>Leinonen 1999</t>
  </si>
  <si>
    <t>Fabre 1985</t>
  </si>
  <si>
    <t>Kyle 1998</t>
  </si>
  <si>
    <t>Hormazabal 1985</t>
  </si>
  <si>
    <t>Feighner 1979</t>
  </si>
  <si>
    <t>Levine 1989</t>
  </si>
  <si>
    <t>Claghorn 1987</t>
  </si>
  <si>
    <t>Zivkov 1995</t>
  </si>
  <si>
    <t>Mendels 1999</t>
  </si>
  <si>
    <t>Wade 2002</t>
  </si>
  <si>
    <t>Feighner 1989d</t>
  </si>
  <si>
    <t>Marchesi 1998</t>
  </si>
  <si>
    <t>Gelenberg 1990a</t>
  </si>
  <si>
    <t>Doongaji 1993</t>
  </si>
  <si>
    <t>Lam 2013</t>
  </si>
  <si>
    <t>Hoyberg 1996</t>
  </si>
  <si>
    <t>Wilcox 1994</t>
  </si>
  <si>
    <t>Coleman 2001</t>
  </si>
  <si>
    <t>Moller 1998</t>
  </si>
  <si>
    <t>Sheehan 2009b</t>
  </si>
  <si>
    <t>Andreoli 2002</t>
  </si>
  <si>
    <t>Beck 1985</t>
  </si>
  <si>
    <t>Versiani 2005</t>
  </si>
  <si>
    <t>Feiger 1996</t>
  </si>
  <si>
    <t>Cassano 1996</t>
  </si>
  <si>
    <t>Cohn 1984a</t>
  </si>
  <si>
    <t>Rickels 1985</t>
  </si>
  <si>
    <t>Wakelin 1986</t>
  </si>
  <si>
    <t>Sramek 1995</t>
  </si>
  <si>
    <t>Silverstone 1994</t>
  </si>
  <si>
    <t>Feighner 1993</t>
  </si>
  <si>
    <t>Olie 1997</t>
  </si>
  <si>
    <t>Fontaine 1994</t>
  </si>
  <si>
    <t>Rudolph 1999</t>
  </si>
  <si>
    <t>Halikas 1995</t>
  </si>
  <si>
    <t>Keegan 1991</t>
  </si>
  <si>
    <t>CBT individual (over 15 sessions) + amitriptyline</t>
  </si>
  <si>
    <t>CBT individual (under 15 sessions) + escitalopram</t>
  </si>
  <si>
    <t>Cognitive and cognitive behavioural therapies (individual) [CBT/CT]</t>
  </si>
  <si>
    <t>Colon 2005</t>
  </si>
  <si>
    <t>rk2[1]</t>
  </si>
  <si>
    <t>rk2[2]</t>
  </si>
  <si>
    <t>rk2[3]</t>
  </si>
  <si>
    <t>rk2[4]</t>
  </si>
  <si>
    <t>rk2[5]</t>
  </si>
  <si>
    <t>rk2[6]</t>
  </si>
  <si>
    <t>rk2[7]</t>
  </si>
  <si>
    <t>rk2[8]</t>
  </si>
  <si>
    <t>rk2[9]</t>
  </si>
  <si>
    <t>rk2[10]</t>
  </si>
  <si>
    <t>rk2[11]</t>
  </si>
  <si>
    <t>rk2[12]</t>
  </si>
  <si>
    <t>rkClass[1]</t>
  </si>
  <si>
    <t>rkClass[2]</t>
  </si>
  <si>
    <t>rkClass[3]</t>
  </si>
  <si>
    <t>rkClass[4]</t>
  </si>
  <si>
    <t>rkClass[5]</t>
  </si>
  <si>
    <t>rkClass[6]</t>
  </si>
  <si>
    <t>diffClass[1,2]</t>
  </si>
  <si>
    <t>diffClass[1,3]</t>
  </si>
  <si>
    <t>diffClass[1,4]</t>
  </si>
  <si>
    <t>diffClass[1,5]</t>
  </si>
  <si>
    <t>diffClass[1,6]</t>
  </si>
  <si>
    <t>diffClass[2,3]</t>
  </si>
  <si>
    <t>diffClass[2,4]</t>
  </si>
  <si>
    <t>diffClass[2,5]</t>
  </si>
  <si>
    <t>diffClass[2,6]</t>
  </si>
  <si>
    <t>diffClass[3,4]</t>
  </si>
  <si>
    <t>diffClass[3,5]</t>
  </si>
  <si>
    <t>diffClass[3,6]</t>
  </si>
  <si>
    <t>diffClass[4,5]</t>
  </si>
  <si>
    <t>diffClass[4,6]</t>
  </si>
  <si>
    <t>diffClass[5,6]</t>
  </si>
  <si>
    <t>1.84</t>
  </si>
  <si>
    <t>0.86</t>
  </si>
  <si>
    <t>2.87</t>
  </si>
  <si>
    <t>2.22</t>
  </si>
  <si>
    <t>1.51</t>
  </si>
  <si>
    <t>2.99</t>
  </si>
  <si>
    <t>2.43</t>
  </si>
  <si>
    <t>0.07</t>
  </si>
  <si>
    <t>5.12</t>
  </si>
  <si>
    <t>1.91</t>
  </si>
  <si>
    <t>0.38</t>
  </si>
  <si>
    <t>3.51</t>
  </si>
  <si>
    <t>1.28</t>
  </si>
  <si>
    <t>0.02</t>
  </si>
  <si>
    <t>2.62</t>
  </si>
  <si>
    <t>0.52</t>
  </si>
  <si>
    <t>-0.16</t>
  </si>
  <si>
    <t>1.26</t>
  </si>
  <si>
    <t>1.36</t>
  </si>
  <si>
    <t>-0.67</t>
  </si>
  <si>
    <t>3.42</t>
  </si>
  <si>
    <t>2.61</t>
  </si>
  <si>
    <t>1.01</t>
  </si>
  <si>
    <t>4.46</t>
  </si>
  <si>
    <t>-4.15</t>
  </si>
  <si>
    <t>-12.15</t>
  </si>
  <si>
    <t>1.03</t>
  </si>
  <si>
    <t>-2.46</t>
  </si>
  <si>
    <t>-6.22</t>
  </si>
  <si>
    <t>0.36</t>
  </si>
  <si>
    <t>-0.95</t>
  </si>
  <si>
    <t>-2.94</t>
  </si>
  <si>
    <t>-0.34</t>
  </si>
  <si>
    <t>-1.85</t>
  </si>
  <si>
    <t>1.14</t>
  </si>
  <si>
    <t>0.05</t>
  </si>
  <si>
    <t>-2.30</t>
  </si>
  <si>
    <t>2.39</t>
  </si>
  <si>
    <t>0.75</t>
  </si>
  <si>
    <t>-0.88</t>
  </si>
  <si>
    <t>2.36</t>
  </si>
  <si>
    <t>-0.07</t>
  </si>
  <si>
    <t>-61.61</t>
  </si>
  <si>
    <t>62.51</t>
  </si>
  <si>
    <t>1.17</t>
  </si>
  <si>
    <t>-2.64</t>
  </si>
  <si>
    <t>7.52</t>
  </si>
  <si>
    <t>-0.63</t>
  </si>
  <si>
    <t>-7.02</t>
  </si>
  <si>
    <t>3.54</t>
  </si>
  <si>
    <t>-0.27</t>
  </si>
  <si>
    <t>-2.23</t>
  </si>
  <si>
    <t>1.67</t>
  </si>
  <si>
    <t>-1.02</t>
  </si>
  <si>
    <t>-3.53</t>
  </si>
  <si>
    <t>1.47</t>
  </si>
  <si>
    <t>-0.09</t>
  </si>
  <si>
    <t>-62.22</t>
  </si>
  <si>
    <t>62.29</t>
  </si>
  <si>
    <t>-1.75</t>
  </si>
  <si>
    <t>-5.72</t>
  </si>
  <si>
    <t>1.53</t>
  </si>
  <si>
    <t>-0.02</t>
  </si>
  <si>
    <t>-1.55</t>
  </si>
  <si>
    <t>1.49</t>
  </si>
  <si>
    <t>3.35</t>
  </si>
  <si>
    <t>-0.76</t>
  </si>
  <si>
    <t>9.71</t>
  </si>
  <si>
    <t>lor[1,2]</t>
  </si>
  <si>
    <t>lor[1,3]</t>
  </si>
  <si>
    <t>lor[1,4]</t>
  </si>
  <si>
    <t>lor[1,5]</t>
  </si>
  <si>
    <t>lor[1,6]</t>
  </si>
  <si>
    <t>lor[1,7]</t>
  </si>
  <si>
    <t>lor[1,8]</t>
  </si>
  <si>
    <t>lor[1,9]</t>
  </si>
  <si>
    <t>lor[1,10]</t>
  </si>
  <si>
    <t>lor[1,11]</t>
  </si>
  <si>
    <t>lor[1,12]</t>
  </si>
  <si>
    <t>lor[1,13]</t>
  </si>
  <si>
    <t>lor[1,14]</t>
  </si>
  <si>
    <t>lor[2,3]</t>
  </si>
  <si>
    <t>lor[2,4]</t>
  </si>
  <si>
    <t>lor[2,5]</t>
  </si>
  <si>
    <t>lor[2,6]</t>
  </si>
  <si>
    <t>lor[2,7]</t>
  </si>
  <si>
    <t>lor[2,8]</t>
  </si>
  <si>
    <t>lor[2,9]</t>
  </si>
  <si>
    <t>lor[2,10]</t>
  </si>
  <si>
    <t>lor[2,11]</t>
  </si>
  <si>
    <t>lor[2,12]</t>
  </si>
  <si>
    <t>lor[2,13]</t>
  </si>
  <si>
    <t>lor[2,14]</t>
  </si>
  <si>
    <t>lor[3,4]</t>
  </si>
  <si>
    <t>lor[3,5]</t>
  </si>
  <si>
    <t>lor[3,6]</t>
  </si>
  <si>
    <t>lor[3,7]</t>
  </si>
  <si>
    <t>lor[3,8]</t>
  </si>
  <si>
    <t>lor[3,9]</t>
  </si>
  <si>
    <t>lor[3,10]</t>
  </si>
  <si>
    <t>lor[3,11]</t>
  </si>
  <si>
    <t>lor[3,12]</t>
  </si>
  <si>
    <t>lor[3,13]</t>
  </si>
  <si>
    <t>lor[3,14]</t>
  </si>
  <si>
    <t>lor[4,5]</t>
  </si>
  <si>
    <t>lor[4,6]</t>
  </si>
  <si>
    <t>lor[4,7]</t>
  </si>
  <si>
    <t>lor[4,8]</t>
  </si>
  <si>
    <t>lor[4,9]</t>
  </si>
  <si>
    <t>lor[4,10]</t>
  </si>
  <si>
    <t>lor[4,11]</t>
  </si>
  <si>
    <t>lor[4,12]</t>
  </si>
  <si>
    <t>lor[4,13]</t>
  </si>
  <si>
    <t>lor[4,14]</t>
  </si>
  <si>
    <t>lor[5,6]</t>
  </si>
  <si>
    <t>lor[5,7]</t>
  </si>
  <si>
    <t>lor[5,8]</t>
  </si>
  <si>
    <t>lor[5,9]</t>
  </si>
  <si>
    <t>lor[5,10]</t>
  </si>
  <si>
    <t>lor[5,11]</t>
  </si>
  <si>
    <t>lor[5,12]</t>
  </si>
  <si>
    <t>lor[5,13]</t>
  </si>
  <si>
    <t>lor[5,14]</t>
  </si>
  <si>
    <t>lor[6,7]</t>
  </si>
  <si>
    <t>lor[6,8]</t>
  </si>
  <si>
    <t>lor[6,9]</t>
  </si>
  <si>
    <t>lor[6,10]</t>
  </si>
  <si>
    <t>lor[6,11]</t>
  </si>
  <si>
    <t>lor[6,12]</t>
  </si>
  <si>
    <t>lor[6,13]</t>
  </si>
  <si>
    <t>lor[6,14]</t>
  </si>
  <si>
    <t>lor[7,8]</t>
  </si>
  <si>
    <t>lor[7,9]</t>
  </si>
  <si>
    <t>lor[7,10]</t>
  </si>
  <si>
    <t>lor[7,11]</t>
  </si>
  <si>
    <t>lor[7,12]</t>
  </si>
  <si>
    <t>lor[7,13]</t>
  </si>
  <si>
    <t>lor[7,14]</t>
  </si>
  <si>
    <t>lor[8,9]</t>
  </si>
  <si>
    <t>lor[8,10]</t>
  </si>
  <si>
    <t>lor[8,11]</t>
  </si>
  <si>
    <t>lor[8,12]</t>
  </si>
  <si>
    <t>lor[8,13]</t>
  </si>
  <si>
    <t>lor[8,14]</t>
  </si>
  <si>
    <t>lor[9,10]</t>
  </si>
  <si>
    <t>lor[9,11]</t>
  </si>
  <si>
    <t>lor[9,12]</t>
  </si>
  <si>
    <t>lor[9,13]</t>
  </si>
  <si>
    <t>lor[9,14]</t>
  </si>
  <si>
    <t>lor[10,11]</t>
  </si>
  <si>
    <t>lor[10,12]</t>
  </si>
  <si>
    <t>lor[10,13]</t>
  </si>
  <si>
    <t>lor[10,14]</t>
  </si>
  <si>
    <t>lor[11,12]</t>
  </si>
  <si>
    <t>lor[11,13]</t>
  </si>
  <si>
    <t>lor[11,14]</t>
  </si>
  <si>
    <t>lor[12,13]</t>
  </si>
  <si>
    <t>lor[12,14]</t>
  </si>
  <si>
    <t>lor[13,14]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</si>
</sst>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6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0" fontId="0" fillId="0" borderId="0" xfId="0" applyNumberFormat="1"/>
    <xf numFmtId="0" fontId="5" fillId="0" borderId="1" xfId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1"/>
    <xf numFmtId="0" fontId="2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8" fillId="0" borderId="0" xfId="1" applyFont="1" applyAlignment="1">
      <alignment horizontal="left"/>
    </xf>
    <xf numFmtId="0" fontId="8" fillId="0" borderId="0" xfId="1" applyAlignment="1">
      <alignment horizontal="left"/>
    </xf>
    <xf numFmtId="0" fontId="1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13</xdr:col>
      <xdr:colOff>539751</xdr:colOff>
      <xdr:row>28</xdr:row>
      <xdr:rowOff>96293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79A65634-E203-4F8E-B460-CD8AEBEB0F7F}"/>
            </a:ext>
          </a:extLst>
        </xdr:cNvPr>
        <xdr:cNvGrpSpPr>
          <a:grpSpLocks noChangeAspect="1"/>
        </xdr:cNvGrpSpPr>
      </xdr:nvGrpSpPr>
      <xdr:grpSpPr bwMode="auto">
        <a:xfrm>
          <a:off x="0" y="304800"/>
          <a:ext cx="8464551" cy="5125493"/>
          <a:chOff x="32" y="-71"/>
          <a:chExt cx="6333" cy="4320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xmlns="" id="{C1FFB62D-66C9-41BD-918C-8643D6DE955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07" y="-71"/>
            <a:ext cx="5758" cy="4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" name="Freeform 5">
            <a:extLst>
              <a:ext uri="{FF2B5EF4-FFF2-40B4-BE49-F238E27FC236}">
                <a16:creationId xmlns:a16="http://schemas.microsoft.com/office/drawing/2014/main" xmlns="" id="{8BC32E85-144B-4670-9ABB-D8588518E516}"/>
              </a:ext>
            </a:extLst>
          </xdr:cNvPr>
          <xdr:cNvSpPr>
            <a:spLocks/>
          </xdr:cNvSpPr>
        </xdr:nvSpPr>
        <xdr:spPr bwMode="auto">
          <a:xfrm>
            <a:off x="3465" y="555"/>
            <a:ext cx="1260" cy="555"/>
          </a:xfrm>
          <a:custGeom>
            <a:avLst/>
            <a:gdLst>
              <a:gd name="T0" fmla="*/ 1250 w 1260"/>
              <a:gd name="T1" fmla="*/ 555 h 555"/>
              <a:gd name="T2" fmla="*/ 0 w 1260"/>
              <a:gd name="T3" fmla="*/ 16 h 555"/>
              <a:gd name="T4" fmla="*/ 5 w 1260"/>
              <a:gd name="T5" fmla="*/ 0 h 555"/>
              <a:gd name="T6" fmla="*/ 1260 w 1260"/>
              <a:gd name="T7" fmla="*/ 539 h 555"/>
              <a:gd name="T8" fmla="*/ 1250 w 1260"/>
              <a:gd name="T9" fmla="*/ 555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60" h="555">
                <a:moveTo>
                  <a:pt x="1250" y="555"/>
                </a:moveTo>
                <a:lnTo>
                  <a:pt x="0" y="16"/>
                </a:lnTo>
                <a:lnTo>
                  <a:pt x="5" y="0"/>
                </a:lnTo>
                <a:lnTo>
                  <a:pt x="1260" y="539"/>
                </a:lnTo>
                <a:lnTo>
                  <a:pt x="1250" y="55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xmlns="" id="{447880B0-11C9-42F3-897B-799600916D2A}"/>
              </a:ext>
            </a:extLst>
          </xdr:cNvPr>
          <xdr:cNvSpPr>
            <a:spLocks/>
          </xdr:cNvSpPr>
        </xdr:nvSpPr>
        <xdr:spPr bwMode="auto">
          <a:xfrm>
            <a:off x="3465" y="555"/>
            <a:ext cx="1260" cy="555"/>
          </a:xfrm>
          <a:custGeom>
            <a:avLst/>
            <a:gdLst>
              <a:gd name="T0" fmla="*/ 232 w 234"/>
              <a:gd name="T1" fmla="*/ 103 h 103"/>
              <a:gd name="T2" fmla="*/ 0 w 234"/>
              <a:gd name="T3" fmla="*/ 3 h 103"/>
              <a:gd name="T4" fmla="*/ 1 w 234"/>
              <a:gd name="T5" fmla="*/ 0 h 103"/>
              <a:gd name="T6" fmla="*/ 234 w 234"/>
              <a:gd name="T7" fmla="*/ 100 h 103"/>
              <a:gd name="T8" fmla="*/ 232 w 234"/>
              <a:gd name="T9" fmla="*/ 103 h 1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4" h="103">
                <a:moveTo>
                  <a:pt x="232" y="103"/>
                </a:moveTo>
                <a:lnTo>
                  <a:pt x="0" y="3"/>
                </a:lnTo>
                <a:lnTo>
                  <a:pt x="1" y="0"/>
                </a:lnTo>
                <a:lnTo>
                  <a:pt x="234" y="100"/>
                </a:lnTo>
                <a:lnTo>
                  <a:pt x="232" y="103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xmlns="" id="{D4774D8A-669E-426F-9AA8-0E1913020911}"/>
              </a:ext>
            </a:extLst>
          </xdr:cNvPr>
          <xdr:cNvSpPr>
            <a:spLocks/>
          </xdr:cNvSpPr>
        </xdr:nvSpPr>
        <xdr:spPr bwMode="auto">
          <a:xfrm>
            <a:off x="3454" y="560"/>
            <a:ext cx="1481" cy="1203"/>
          </a:xfrm>
          <a:custGeom>
            <a:avLst/>
            <a:gdLst>
              <a:gd name="T0" fmla="*/ 1460 w 1481"/>
              <a:gd name="T1" fmla="*/ 1203 h 1203"/>
              <a:gd name="T2" fmla="*/ 0 w 1481"/>
              <a:gd name="T3" fmla="*/ 27 h 1203"/>
              <a:gd name="T4" fmla="*/ 22 w 1481"/>
              <a:gd name="T5" fmla="*/ 0 h 1203"/>
              <a:gd name="T6" fmla="*/ 1481 w 1481"/>
              <a:gd name="T7" fmla="*/ 1171 h 1203"/>
              <a:gd name="T8" fmla="*/ 1460 w 1481"/>
              <a:gd name="T9" fmla="*/ 1203 h 12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81" h="1203">
                <a:moveTo>
                  <a:pt x="1460" y="1203"/>
                </a:moveTo>
                <a:lnTo>
                  <a:pt x="0" y="27"/>
                </a:lnTo>
                <a:lnTo>
                  <a:pt x="22" y="0"/>
                </a:lnTo>
                <a:lnTo>
                  <a:pt x="1481" y="1171"/>
                </a:lnTo>
                <a:lnTo>
                  <a:pt x="1460" y="120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xmlns="" id="{FE2CED7A-309D-468F-94ED-FEA8FFBE037D}"/>
              </a:ext>
            </a:extLst>
          </xdr:cNvPr>
          <xdr:cNvSpPr>
            <a:spLocks/>
          </xdr:cNvSpPr>
        </xdr:nvSpPr>
        <xdr:spPr bwMode="auto">
          <a:xfrm>
            <a:off x="3454" y="560"/>
            <a:ext cx="1481" cy="1203"/>
          </a:xfrm>
          <a:custGeom>
            <a:avLst/>
            <a:gdLst>
              <a:gd name="T0" fmla="*/ 271 w 275"/>
              <a:gd name="T1" fmla="*/ 223 h 223"/>
              <a:gd name="T2" fmla="*/ 0 w 275"/>
              <a:gd name="T3" fmla="*/ 5 h 223"/>
              <a:gd name="T4" fmla="*/ 4 w 275"/>
              <a:gd name="T5" fmla="*/ 0 h 223"/>
              <a:gd name="T6" fmla="*/ 275 w 275"/>
              <a:gd name="T7" fmla="*/ 217 h 223"/>
              <a:gd name="T8" fmla="*/ 271 w 275"/>
              <a:gd name="T9" fmla="*/ 223 h 2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5" h="223">
                <a:moveTo>
                  <a:pt x="271" y="223"/>
                </a:moveTo>
                <a:lnTo>
                  <a:pt x="0" y="5"/>
                </a:lnTo>
                <a:lnTo>
                  <a:pt x="4" y="0"/>
                </a:lnTo>
                <a:lnTo>
                  <a:pt x="275" y="217"/>
                </a:lnTo>
                <a:lnTo>
                  <a:pt x="271" y="223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8" name="Freeform 9">
            <a:extLst>
              <a:ext uri="{FF2B5EF4-FFF2-40B4-BE49-F238E27FC236}">
                <a16:creationId xmlns:a16="http://schemas.microsoft.com/office/drawing/2014/main" xmlns="" id="{67727046-02A0-48FD-8F4C-6C34580EAACC}"/>
              </a:ext>
            </a:extLst>
          </xdr:cNvPr>
          <xdr:cNvSpPr>
            <a:spLocks/>
          </xdr:cNvSpPr>
        </xdr:nvSpPr>
        <xdr:spPr bwMode="auto">
          <a:xfrm>
            <a:off x="3459" y="576"/>
            <a:ext cx="1579" cy="1867"/>
          </a:xfrm>
          <a:custGeom>
            <a:avLst/>
            <a:gdLst>
              <a:gd name="T0" fmla="*/ 1573 w 1579"/>
              <a:gd name="T1" fmla="*/ 1867 h 1867"/>
              <a:gd name="T2" fmla="*/ 0 w 1579"/>
              <a:gd name="T3" fmla="*/ 0 h 1867"/>
              <a:gd name="T4" fmla="*/ 0 w 1579"/>
              <a:gd name="T5" fmla="*/ 0 h 1867"/>
              <a:gd name="T6" fmla="*/ 1579 w 1579"/>
              <a:gd name="T7" fmla="*/ 1867 h 1867"/>
              <a:gd name="T8" fmla="*/ 1573 w 1579"/>
              <a:gd name="T9" fmla="*/ 1867 h 18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79" h="1867">
                <a:moveTo>
                  <a:pt x="1573" y="1867"/>
                </a:moveTo>
                <a:lnTo>
                  <a:pt x="0" y="0"/>
                </a:lnTo>
                <a:lnTo>
                  <a:pt x="0" y="0"/>
                </a:lnTo>
                <a:lnTo>
                  <a:pt x="1579" y="1867"/>
                </a:lnTo>
                <a:lnTo>
                  <a:pt x="1573" y="18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9" name="Freeform 10">
            <a:extLst>
              <a:ext uri="{FF2B5EF4-FFF2-40B4-BE49-F238E27FC236}">
                <a16:creationId xmlns:a16="http://schemas.microsoft.com/office/drawing/2014/main" xmlns="" id="{43623C3A-572C-46E4-BD2E-8D67D1C0C213}"/>
              </a:ext>
            </a:extLst>
          </xdr:cNvPr>
          <xdr:cNvSpPr>
            <a:spLocks/>
          </xdr:cNvSpPr>
        </xdr:nvSpPr>
        <xdr:spPr bwMode="auto">
          <a:xfrm>
            <a:off x="3459" y="576"/>
            <a:ext cx="1579" cy="1867"/>
          </a:xfrm>
          <a:custGeom>
            <a:avLst/>
            <a:gdLst>
              <a:gd name="T0" fmla="*/ 292 w 293"/>
              <a:gd name="T1" fmla="*/ 346 h 346"/>
              <a:gd name="T2" fmla="*/ 0 w 293"/>
              <a:gd name="T3" fmla="*/ 0 h 346"/>
              <a:gd name="T4" fmla="*/ 0 w 293"/>
              <a:gd name="T5" fmla="*/ 0 h 346"/>
              <a:gd name="T6" fmla="*/ 293 w 293"/>
              <a:gd name="T7" fmla="*/ 346 h 346"/>
              <a:gd name="T8" fmla="*/ 292 w 293"/>
              <a:gd name="T9" fmla="*/ 346 h 3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3" h="346">
                <a:moveTo>
                  <a:pt x="292" y="346"/>
                </a:moveTo>
                <a:lnTo>
                  <a:pt x="0" y="0"/>
                </a:lnTo>
                <a:lnTo>
                  <a:pt x="0" y="0"/>
                </a:lnTo>
                <a:lnTo>
                  <a:pt x="293" y="346"/>
                </a:lnTo>
                <a:lnTo>
                  <a:pt x="292" y="34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0" name="Freeform 11">
            <a:extLst>
              <a:ext uri="{FF2B5EF4-FFF2-40B4-BE49-F238E27FC236}">
                <a16:creationId xmlns:a16="http://schemas.microsoft.com/office/drawing/2014/main" xmlns="" id="{5C1E4A17-6611-4C97-8AF0-87C178125180}"/>
              </a:ext>
            </a:extLst>
          </xdr:cNvPr>
          <xdr:cNvSpPr>
            <a:spLocks/>
          </xdr:cNvSpPr>
        </xdr:nvSpPr>
        <xdr:spPr bwMode="auto">
          <a:xfrm>
            <a:off x="3449" y="582"/>
            <a:ext cx="1287" cy="2481"/>
          </a:xfrm>
          <a:custGeom>
            <a:avLst/>
            <a:gdLst>
              <a:gd name="T0" fmla="*/ 1282 w 1287"/>
              <a:gd name="T1" fmla="*/ 2481 h 2481"/>
              <a:gd name="T2" fmla="*/ 0 w 1287"/>
              <a:gd name="T3" fmla="*/ 0 h 2481"/>
              <a:gd name="T4" fmla="*/ 5 w 1287"/>
              <a:gd name="T5" fmla="*/ 0 h 2481"/>
              <a:gd name="T6" fmla="*/ 1287 w 1287"/>
              <a:gd name="T7" fmla="*/ 2481 h 2481"/>
              <a:gd name="T8" fmla="*/ 1282 w 1287"/>
              <a:gd name="T9" fmla="*/ 2481 h 24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87" h="2481">
                <a:moveTo>
                  <a:pt x="1282" y="2481"/>
                </a:moveTo>
                <a:lnTo>
                  <a:pt x="0" y="0"/>
                </a:lnTo>
                <a:lnTo>
                  <a:pt x="5" y="0"/>
                </a:lnTo>
                <a:lnTo>
                  <a:pt x="1287" y="2481"/>
                </a:lnTo>
                <a:lnTo>
                  <a:pt x="1282" y="248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1" name="Freeform 12">
            <a:extLst>
              <a:ext uri="{FF2B5EF4-FFF2-40B4-BE49-F238E27FC236}">
                <a16:creationId xmlns:a16="http://schemas.microsoft.com/office/drawing/2014/main" xmlns="" id="{EB2E30FE-7A9A-47BD-9A23-31A8C0FE825A}"/>
              </a:ext>
            </a:extLst>
          </xdr:cNvPr>
          <xdr:cNvSpPr>
            <a:spLocks/>
          </xdr:cNvSpPr>
        </xdr:nvSpPr>
        <xdr:spPr bwMode="auto">
          <a:xfrm>
            <a:off x="3449" y="582"/>
            <a:ext cx="1287" cy="2481"/>
          </a:xfrm>
          <a:custGeom>
            <a:avLst/>
            <a:gdLst>
              <a:gd name="T0" fmla="*/ 238 w 239"/>
              <a:gd name="T1" fmla="*/ 460 h 460"/>
              <a:gd name="T2" fmla="*/ 0 w 239"/>
              <a:gd name="T3" fmla="*/ 0 h 460"/>
              <a:gd name="T4" fmla="*/ 1 w 239"/>
              <a:gd name="T5" fmla="*/ 0 h 460"/>
              <a:gd name="T6" fmla="*/ 239 w 239"/>
              <a:gd name="T7" fmla="*/ 460 h 460"/>
              <a:gd name="T8" fmla="*/ 238 w 239"/>
              <a:gd name="T9" fmla="*/ 460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9" h="460">
                <a:moveTo>
                  <a:pt x="238" y="460"/>
                </a:moveTo>
                <a:lnTo>
                  <a:pt x="0" y="0"/>
                </a:lnTo>
                <a:lnTo>
                  <a:pt x="1" y="0"/>
                </a:lnTo>
                <a:lnTo>
                  <a:pt x="239" y="460"/>
                </a:lnTo>
                <a:lnTo>
                  <a:pt x="238" y="460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2" name="Freeform 13">
            <a:extLst>
              <a:ext uri="{FF2B5EF4-FFF2-40B4-BE49-F238E27FC236}">
                <a16:creationId xmlns:a16="http://schemas.microsoft.com/office/drawing/2014/main" xmlns="" id="{A442F53B-762F-4D78-9939-90F9493CFF88}"/>
              </a:ext>
            </a:extLst>
          </xdr:cNvPr>
          <xdr:cNvSpPr>
            <a:spLocks/>
          </xdr:cNvSpPr>
        </xdr:nvSpPr>
        <xdr:spPr bwMode="auto">
          <a:xfrm>
            <a:off x="3438" y="582"/>
            <a:ext cx="679" cy="2907"/>
          </a:xfrm>
          <a:custGeom>
            <a:avLst/>
            <a:gdLst>
              <a:gd name="T0" fmla="*/ 673 w 679"/>
              <a:gd name="T1" fmla="*/ 2907 h 2907"/>
              <a:gd name="T2" fmla="*/ 0 w 679"/>
              <a:gd name="T3" fmla="*/ 5 h 2907"/>
              <a:gd name="T4" fmla="*/ 11 w 679"/>
              <a:gd name="T5" fmla="*/ 0 h 2907"/>
              <a:gd name="T6" fmla="*/ 679 w 679"/>
              <a:gd name="T7" fmla="*/ 2901 h 2907"/>
              <a:gd name="T8" fmla="*/ 673 w 679"/>
              <a:gd name="T9" fmla="*/ 2907 h 29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9" h="2907">
                <a:moveTo>
                  <a:pt x="673" y="2907"/>
                </a:moveTo>
                <a:lnTo>
                  <a:pt x="0" y="5"/>
                </a:lnTo>
                <a:lnTo>
                  <a:pt x="11" y="0"/>
                </a:lnTo>
                <a:lnTo>
                  <a:pt x="679" y="2901"/>
                </a:lnTo>
                <a:lnTo>
                  <a:pt x="673" y="29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3" name="Freeform 14">
            <a:extLst>
              <a:ext uri="{FF2B5EF4-FFF2-40B4-BE49-F238E27FC236}">
                <a16:creationId xmlns:a16="http://schemas.microsoft.com/office/drawing/2014/main" xmlns="" id="{4BCC375A-64CD-42BF-8AA8-20C304784195}"/>
              </a:ext>
            </a:extLst>
          </xdr:cNvPr>
          <xdr:cNvSpPr>
            <a:spLocks/>
          </xdr:cNvSpPr>
        </xdr:nvSpPr>
        <xdr:spPr bwMode="auto">
          <a:xfrm>
            <a:off x="3438" y="582"/>
            <a:ext cx="679" cy="2907"/>
          </a:xfrm>
          <a:custGeom>
            <a:avLst/>
            <a:gdLst>
              <a:gd name="T0" fmla="*/ 125 w 126"/>
              <a:gd name="T1" fmla="*/ 539 h 539"/>
              <a:gd name="T2" fmla="*/ 0 w 126"/>
              <a:gd name="T3" fmla="*/ 1 h 539"/>
              <a:gd name="T4" fmla="*/ 2 w 126"/>
              <a:gd name="T5" fmla="*/ 0 h 539"/>
              <a:gd name="T6" fmla="*/ 126 w 126"/>
              <a:gd name="T7" fmla="*/ 538 h 539"/>
              <a:gd name="T8" fmla="*/ 125 w 126"/>
              <a:gd name="T9" fmla="*/ 539 h 5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6" h="539">
                <a:moveTo>
                  <a:pt x="125" y="539"/>
                </a:moveTo>
                <a:lnTo>
                  <a:pt x="0" y="1"/>
                </a:lnTo>
                <a:lnTo>
                  <a:pt x="2" y="0"/>
                </a:lnTo>
                <a:lnTo>
                  <a:pt x="126" y="538"/>
                </a:lnTo>
                <a:lnTo>
                  <a:pt x="125" y="539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4" name="Freeform 15">
            <a:extLst>
              <a:ext uri="{FF2B5EF4-FFF2-40B4-BE49-F238E27FC236}">
                <a16:creationId xmlns:a16="http://schemas.microsoft.com/office/drawing/2014/main" xmlns="" id="{3142687D-11FC-474F-9192-91BCE3FADA70}"/>
              </a:ext>
            </a:extLst>
          </xdr:cNvPr>
          <xdr:cNvSpPr>
            <a:spLocks/>
          </xdr:cNvSpPr>
        </xdr:nvSpPr>
        <xdr:spPr bwMode="auto">
          <a:xfrm>
            <a:off x="3422" y="587"/>
            <a:ext cx="32" cy="3026"/>
          </a:xfrm>
          <a:custGeom>
            <a:avLst/>
            <a:gdLst>
              <a:gd name="T0" fmla="*/ 0 w 32"/>
              <a:gd name="T1" fmla="*/ 3026 h 3026"/>
              <a:gd name="T2" fmla="*/ 0 w 32"/>
              <a:gd name="T3" fmla="*/ 0 h 3026"/>
              <a:gd name="T4" fmla="*/ 32 w 32"/>
              <a:gd name="T5" fmla="*/ 0 h 3026"/>
              <a:gd name="T6" fmla="*/ 27 w 32"/>
              <a:gd name="T7" fmla="*/ 3026 h 3026"/>
              <a:gd name="T8" fmla="*/ 0 w 32"/>
              <a:gd name="T9" fmla="*/ 3026 h 30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2" h="3026">
                <a:moveTo>
                  <a:pt x="0" y="3026"/>
                </a:moveTo>
                <a:lnTo>
                  <a:pt x="0" y="0"/>
                </a:lnTo>
                <a:lnTo>
                  <a:pt x="32" y="0"/>
                </a:lnTo>
                <a:lnTo>
                  <a:pt x="27" y="3026"/>
                </a:lnTo>
                <a:lnTo>
                  <a:pt x="0" y="302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5" name="Freeform 16">
            <a:extLst>
              <a:ext uri="{FF2B5EF4-FFF2-40B4-BE49-F238E27FC236}">
                <a16:creationId xmlns:a16="http://schemas.microsoft.com/office/drawing/2014/main" xmlns="" id="{1D920A72-C6E5-487C-A67D-BCD70B0F44D4}"/>
              </a:ext>
            </a:extLst>
          </xdr:cNvPr>
          <xdr:cNvSpPr>
            <a:spLocks/>
          </xdr:cNvSpPr>
        </xdr:nvSpPr>
        <xdr:spPr bwMode="auto">
          <a:xfrm>
            <a:off x="3422" y="587"/>
            <a:ext cx="32" cy="3026"/>
          </a:xfrm>
          <a:custGeom>
            <a:avLst/>
            <a:gdLst>
              <a:gd name="T0" fmla="*/ 0 w 6"/>
              <a:gd name="T1" fmla="*/ 561 h 561"/>
              <a:gd name="T2" fmla="*/ 0 w 6"/>
              <a:gd name="T3" fmla="*/ 0 h 561"/>
              <a:gd name="T4" fmla="*/ 6 w 6"/>
              <a:gd name="T5" fmla="*/ 0 h 561"/>
              <a:gd name="T6" fmla="*/ 5 w 6"/>
              <a:gd name="T7" fmla="*/ 561 h 561"/>
              <a:gd name="T8" fmla="*/ 0 w 6"/>
              <a:gd name="T9" fmla="*/ 561 h 5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" h="561">
                <a:moveTo>
                  <a:pt x="0" y="561"/>
                </a:moveTo>
                <a:lnTo>
                  <a:pt x="0" y="0"/>
                </a:lnTo>
                <a:lnTo>
                  <a:pt x="6" y="0"/>
                </a:lnTo>
                <a:lnTo>
                  <a:pt x="5" y="561"/>
                </a:lnTo>
                <a:lnTo>
                  <a:pt x="0" y="561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6" name="Freeform 17">
            <a:extLst>
              <a:ext uri="{FF2B5EF4-FFF2-40B4-BE49-F238E27FC236}">
                <a16:creationId xmlns:a16="http://schemas.microsoft.com/office/drawing/2014/main" xmlns="" id="{0718346F-8001-44C3-9267-B3D5E4F74F6B}"/>
              </a:ext>
            </a:extLst>
          </xdr:cNvPr>
          <xdr:cNvSpPr>
            <a:spLocks/>
          </xdr:cNvSpPr>
        </xdr:nvSpPr>
        <xdr:spPr bwMode="auto">
          <a:xfrm>
            <a:off x="2754" y="582"/>
            <a:ext cx="679" cy="2901"/>
          </a:xfrm>
          <a:custGeom>
            <a:avLst/>
            <a:gdLst>
              <a:gd name="T0" fmla="*/ 0 w 679"/>
              <a:gd name="T1" fmla="*/ 2901 h 2901"/>
              <a:gd name="T2" fmla="*/ 673 w 679"/>
              <a:gd name="T3" fmla="*/ 0 h 2901"/>
              <a:gd name="T4" fmla="*/ 679 w 679"/>
              <a:gd name="T5" fmla="*/ 5 h 2901"/>
              <a:gd name="T6" fmla="*/ 0 w 679"/>
              <a:gd name="T7" fmla="*/ 2901 h 29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79" h="2901">
                <a:moveTo>
                  <a:pt x="0" y="2901"/>
                </a:moveTo>
                <a:lnTo>
                  <a:pt x="673" y="0"/>
                </a:lnTo>
                <a:lnTo>
                  <a:pt x="679" y="5"/>
                </a:lnTo>
                <a:lnTo>
                  <a:pt x="0" y="290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7" name="Freeform 18">
            <a:extLst>
              <a:ext uri="{FF2B5EF4-FFF2-40B4-BE49-F238E27FC236}">
                <a16:creationId xmlns:a16="http://schemas.microsoft.com/office/drawing/2014/main" xmlns="" id="{2C2EA0C0-A634-4AF0-8205-2D07CBF19C05}"/>
              </a:ext>
            </a:extLst>
          </xdr:cNvPr>
          <xdr:cNvSpPr>
            <a:spLocks/>
          </xdr:cNvSpPr>
        </xdr:nvSpPr>
        <xdr:spPr bwMode="auto">
          <a:xfrm>
            <a:off x="2754" y="582"/>
            <a:ext cx="679" cy="2901"/>
          </a:xfrm>
          <a:custGeom>
            <a:avLst/>
            <a:gdLst>
              <a:gd name="T0" fmla="*/ 0 w 126"/>
              <a:gd name="T1" fmla="*/ 538 h 538"/>
              <a:gd name="T2" fmla="*/ 125 w 126"/>
              <a:gd name="T3" fmla="*/ 0 h 538"/>
              <a:gd name="T4" fmla="*/ 126 w 126"/>
              <a:gd name="T5" fmla="*/ 1 h 538"/>
              <a:gd name="T6" fmla="*/ 0 w 126"/>
              <a:gd name="T7" fmla="*/ 538 h 538"/>
              <a:gd name="T8" fmla="*/ 0 w 126"/>
              <a:gd name="T9" fmla="*/ 538 h 5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6" h="538">
                <a:moveTo>
                  <a:pt x="0" y="538"/>
                </a:moveTo>
                <a:lnTo>
                  <a:pt x="125" y="0"/>
                </a:lnTo>
                <a:lnTo>
                  <a:pt x="126" y="1"/>
                </a:lnTo>
                <a:lnTo>
                  <a:pt x="0" y="538"/>
                </a:lnTo>
                <a:lnTo>
                  <a:pt x="0" y="538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8" name="Freeform 19">
            <a:extLst>
              <a:ext uri="{FF2B5EF4-FFF2-40B4-BE49-F238E27FC236}">
                <a16:creationId xmlns:a16="http://schemas.microsoft.com/office/drawing/2014/main" xmlns="" id="{3348CC1A-6ECF-41B8-951C-1C290F5F8122}"/>
              </a:ext>
            </a:extLst>
          </xdr:cNvPr>
          <xdr:cNvSpPr>
            <a:spLocks/>
          </xdr:cNvSpPr>
        </xdr:nvSpPr>
        <xdr:spPr bwMode="auto">
          <a:xfrm>
            <a:off x="2285" y="582"/>
            <a:ext cx="1142" cy="2454"/>
          </a:xfrm>
          <a:custGeom>
            <a:avLst/>
            <a:gdLst>
              <a:gd name="T0" fmla="*/ 0 w 1142"/>
              <a:gd name="T1" fmla="*/ 2448 h 2454"/>
              <a:gd name="T2" fmla="*/ 1131 w 1142"/>
              <a:gd name="T3" fmla="*/ 0 h 2454"/>
              <a:gd name="T4" fmla="*/ 1142 w 1142"/>
              <a:gd name="T5" fmla="*/ 0 h 2454"/>
              <a:gd name="T6" fmla="*/ 6 w 1142"/>
              <a:gd name="T7" fmla="*/ 2454 h 2454"/>
              <a:gd name="T8" fmla="*/ 0 w 1142"/>
              <a:gd name="T9" fmla="*/ 2448 h 24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42" h="2454">
                <a:moveTo>
                  <a:pt x="0" y="2448"/>
                </a:moveTo>
                <a:lnTo>
                  <a:pt x="1131" y="0"/>
                </a:lnTo>
                <a:lnTo>
                  <a:pt x="1142" y="0"/>
                </a:lnTo>
                <a:lnTo>
                  <a:pt x="6" y="2454"/>
                </a:lnTo>
                <a:lnTo>
                  <a:pt x="0" y="24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19" name="Freeform 20">
            <a:extLst>
              <a:ext uri="{FF2B5EF4-FFF2-40B4-BE49-F238E27FC236}">
                <a16:creationId xmlns:a16="http://schemas.microsoft.com/office/drawing/2014/main" xmlns="" id="{6DDE16FE-B16A-4AD5-BA3A-6761FBC55A8A}"/>
              </a:ext>
            </a:extLst>
          </xdr:cNvPr>
          <xdr:cNvSpPr>
            <a:spLocks/>
          </xdr:cNvSpPr>
        </xdr:nvSpPr>
        <xdr:spPr bwMode="auto">
          <a:xfrm>
            <a:off x="2285" y="582"/>
            <a:ext cx="1142" cy="2454"/>
          </a:xfrm>
          <a:custGeom>
            <a:avLst/>
            <a:gdLst>
              <a:gd name="T0" fmla="*/ 0 w 212"/>
              <a:gd name="T1" fmla="*/ 454 h 455"/>
              <a:gd name="T2" fmla="*/ 210 w 212"/>
              <a:gd name="T3" fmla="*/ 0 h 455"/>
              <a:gd name="T4" fmla="*/ 212 w 212"/>
              <a:gd name="T5" fmla="*/ 0 h 455"/>
              <a:gd name="T6" fmla="*/ 1 w 212"/>
              <a:gd name="T7" fmla="*/ 455 h 455"/>
              <a:gd name="T8" fmla="*/ 0 w 212"/>
              <a:gd name="T9" fmla="*/ 454 h 4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2" h="455">
                <a:moveTo>
                  <a:pt x="0" y="454"/>
                </a:moveTo>
                <a:lnTo>
                  <a:pt x="210" y="0"/>
                </a:lnTo>
                <a:lnTo>
                  <a:pt x="212" y="0"/>
                </a:lnTo>
                <a:lnTo>
                  <a:pt x="1" y="455"/>
                </a:lnTo>
                <a:lnTo>
                  <a:pt x="0" y="454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0" name="Freeform 21">
            <a:extLst>
              <a:ext uri="{FF2B5EF4-FFF2-40B4-BE49-F238E27FC236}">
                <a16:creationId xmlns:a16="http://schemas.microsoft.com/office/drawing/2014/main" xmlns="" id="{72D8E8AA-4BDF-460A-BA62-F26B90D21BB8}"/>
              </a:ext>
            </a:extLst>
          </xdr:cNvPr>
          <xdr:cNvSpPr>
            <a:spLocks/>
          </xdr:cNvSpPr>
        </xdr:nvSpPr>
        <xdr:spPr bwMode="auto">
          <a:xfrm>
            <a:off x="1946" y="706"/>
            <a:ext cx="2144" cy="1758"/>
          </a:xfrm>
          <a:custGeom>
            <a:avLst/>
            <a:gdLst>
              <a:gd name="T0" fmla="*/ 0 w 2144"/>
              <a:gd name="T1" fmla="*/ 1758 h 1758"/>
              <a:gd name="T2" fmla="*/ 2144 w 2144"/>
              <a:gd name="T3" fmla="*/ 0 h 1758"/>
              <a:gd name="T4" fmla="*/ 2144 w 2144"/>
              <a:gd name="T5" fmla="*/ 0 h 1758"/>
              <a:gd name="T6" fmla="*/ 5 w 2144"/>
              <a:gd name="T7" fmla="*/ 1758 h 1758"/>
              <a:gd name="T8" fmla="*/ 0 w 2144"/>
              <a:gd name="T9" fmla="*/ 1758 h 17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44" h="1758">
                <a:moveTo>
                  <a:pt x="0" y="1758"/>
                </a:moveTo>
                <a:lnTo>
                  <a:pt x="2144" y="0"/>
                </a:lnTo>
                <a:lnTo>
                  <a:pt x="2144" y="0"/>
                </a:lnTo>
                <a:lnTo>
                  <a:pt x="5" y="1758"/>
                </a:lnTo>
                <a:lnTo>
                  <a:pt x="0" y="17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1" name="Freeform 22">
            <a:extLst>
              <a:ext uri="{FF2B5EF4-FFF2-40B4-BE49-F238E27FC236}">
                <a16:creationId xmlns:a16="http://schemas.microsoft.com/office/drawing/2014/main" xmlns="" id="{E3FCF18E-AC82-4115-BE30-E327B4146F94}"/>
              </a:ext>
            </a:extLst>
          </xdr:cNvPr>
          <xdr:cNvSpPr>
            <a:spLocks/>
          </xdr:cNvSpPr>
        </xdr:nvSpPr>
        <xdr:spPr bwMode="auto">
          <a:xfrm>
            <a:off x="1946" y="706"/>
            <a:ext cx="2144" cy="1758"/>
          </a:xfrm>
          <a:custGeom>
            <a:avLst/>
            <a:gdLst>
              <a:gd name="T0" fmla="*/ 0 w 398"/>
              <a:gd name="T1" fmla="*/ 326 h 326"/>
              <a:gd name="T2" fmla="*/ 398 w 398"/>
              <a:gd name="T3" fmla="*/ 0 h 326"/>
              <a:gd name="T4" fmla="*/ 398 w 398"/>
              <a:gd name="T5" fmla="*/ 0 h 326"/>
              <a:gd name="T6" fmla="*/ 1 w 398"/>
              <a:gd name="T7" fmla="*/ 326 h 326"/>
              <a:gd name="T8" fmla="*/ 0 w 398"/>
              <a:gd name="T9" fmla="*/ 326 h 3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98" h="326">
                <a:moveTo>
                  <a:pt x="0" y="326"/>
                </a:moveTo>
                <a:lnTo>
                  <a:pt x="398" y="0"/>
                </a:lnTo>
                <a:lnTo>
                  <a:pt x="398" y="0"/>
                </a:lnTo>
                <a:lnTo>
                  <a:pt x="1" y="326"/>
                </a:lnTo>
                <a:lnTo>
                  <a:pt x="0" y="32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2" name="Freeform 23">
            <a:extLst>
              <a:ext uri="{FF2B5EF4-FFF2-40B4-BE49-F238E27FC236}">
                <a16:creationId xmlns:a16="http://schemas.microsoft.com/office/drawing/2014/main" xmlns="" id="{E1B85AFB-2459-4084-AE18-16838EC173AA}"/>
              </a:ext>
            </a:extLst>
          </xdr:cNvPr>
          <xdr:cNvSpPr>
            <a:spLocks/>
          </xdr:cNvSpPr>
        </xdr:nvSpPr>
        <xdr:spPr bwMode="auto">
          <a:xfrm>
            <a:off x="4758" y="1148"/>
            <a:ext cx="290" cy="1289"/>
          </a:xfrm>
          <a:custGeom>
            <a:avLst/>
            <a:gdLst>
              <a:gd name="T0" fmla="*/ 290 w 290"/>
              <a:gd name="T1" fmla="*/ 1289 h 1289"/>
              <a:gd name="T2" fmla="*/ 0 w 290"/>
              <a:gd name="T3" fmla="*/ 0 h 1289"/>
              <a:gd name="T4" fmla="*/ 5 w 290"/>
              <a:gd name="T5" fmla="*/ 0 h 1289"/>
              <a:gd name="T6" fmla="*/ 290 w 290"/>
              <a:gd name="T7" fmla="*/ 1289 h 12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90" h="1289">
                <a:moveTo>
                  <a:pt x="290" y="1289"/>
                </a:moveTo>
                <a:lnTo>
                  <a:pt x="0" y="0"/>
                </a:lnTo>
                <a:lnTo>
                  <a:pt x="5" y="0"/>
                </a:lnTo>
                <a:lnTo>
                  <a:pt x="290" y="128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3" name="Freeform 24">
            <a:extLst>
              <a:ext uri="{FF2B5EF4-FFF2-40B4-BE49-F238E27FC236}">
                <a16:creationId xmlns:a16="http://schemas.microsoft.com/office/drawing/2014/main" xmlns="" id="{7970E8A7-DA1D-41AE-B06B-0041342944B4}"/>
              </a:ext>
            </a:extLst>
          </xdr:cNvPr>
          <xdr:cNvSpPr>
            <a:spLocks/>
          </xdr:cNvSpPr>
        </xdr:nvSpPr>
        <xdr:spPr bwMode="auto">
          <a:xfrm>
            <a:off x="4758" y="1148"/>
            <a:ext cx="290" cy="1289"/>
          </a:xfrm>
          <a:custGeom>
            <a:avLst/>
            <a:gdLst>
              <a:gd name="T0" fmla="*/ 54 w 54"/>
              <a:gd name="T1" fmla="*/ 239 h 239"/>
              <a:gd name="T2" fmla="*/ 0 w 54"/>
              <a:gd name="T3" fmla="*/ 0 h 239"/>
              <a:gd name="T4" fmla="*/ 1 w 54"/>
              <a:gd name="T5" fmla="*/ 0 h 239"/>
              <a:gd name="T6" fmla="*/ 54 w 54"/>
              <a:gd name="T7" fmla="*/ 239 h 239"/>
              <a:gd name="T8" fmla="*/ 54 w 54"/>
              <a:gd name="T9" fmla="*/ 239 h 2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4" h="239">
                <a:moveTo>
                  <a:pt x="54" y="239"/>
                </a:moveTo>
                <a:lnTo>
                  <a:pt x="0" y="0"/>
                </a:lnTo>
                <a:lnTo>
                  <a:pt x="1" y="0"/>
                </a:lnTo>
                <a:lnTo>
                  <a:pt x="54" y="239"/>
                </a:lnTo>
                <a:lnTo>
                  <a:pt x="54" y="239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4" name="Freeform 25">
            <a:extLst>
              <a:ext uri="{FF2B5EF4-FFF2-40B4-BE49-F238E27FC236}">
                <a16:creationId xmlns:a16="http://schemas.microsoft.com/office/drawing/2014/main" xmlns="" id="{ED8E8165-F5B5-46EC-A582-891AFB4A1C84}"/>
              </a:ext>
            </a:extLst>
          </xdr:cNvPr>
          <xdr:cNvSpPr>
            <a:spLocks/>
          </xdr:cNvSpPr>
        </xdr:nvSpPr>
        <xdr:spPr bwMode="auto">
          <a:xfrm>
            <a:off x="4747" y="1148"/>
            <a:ext cx="5" cy="1909"/>
          </a:xfrm>
          <a:custGeom>
            <a:avLst/>
            <a:gdLst>
              <a:gd name="T0" fmla="*/ 0 w 5"/>
              <a:gd name="T1" fmla="*/ 1909 h 1909"/>
              <a:gd name="T2" fmla="*/ 5 w 5"/>
              <a:gd name="T3" fmla="*/ 0 h 1909"/>
              <a:gd name="T4" fmla="*/ 5 w 5"/>
              <a:gd name="T5" fmla="*/ 0 h 1909"/>
              <a:gd name="T6" fmla="*/ 5 w 5"/>
              <a:gd name="T7" fmla="*/ 1909 h 1909"/>
              <a:gd name="T8" fmla="*/ 0 w 5"/>
              <a:gd name="T9" fmla="*/ 1909 h 19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" h="1909">
                <a:moveTo>
                  <a:pt x="0" y="1909"/>
                </a:moveTo>
                <a:lnTo>
                  <a:pt x="5" y="0"/>
                </a:lnTo>
                <a:lnTo>
                  <a:pt x="5" y="0"/>
                </a:lnTo>
                <a:lnTo>
                  <a:pt x="5" y="1909"/>
                </a:lnTo>
                <a:lnTo>
                  <a:pt x="0" y="190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5" name="Freeform 26">
            <a:extLst>
              <a:ext uri="{FF2B5EF4-FFF2-40B4-BE49-F238E27FC236}">
                <a16:creationId xmlns:a16="http://schemas.microsoft.com/office/drawing/2014/main" xmlns="" id="{807462D4-174E-40D7-BBB5-DAB65743CA32}"/>
              </a:ext>
            </a:extLst>
          </xdr:cNvPr>
          <xdr:cNvSpPr>
            <a:spLocks/>
          </xdr:cNvSpPr>
        </xdr:nvSpPr>
        <xdr:spPr bwMode="auto">
          <a:xfrm>
            <a:off x="4747" y="1148"/>
            <a:ext cx="5" cy="1909"/>
          </a:xfrm>
          <a:custGeom>
            <a:avLst/>
            <a:gdLst>
              <a:gd name="T0" fmla="*/ 0 w 1"/>
              <a:gd name="T1" fmla="*/ 354 h 354"/>
              <a:gd name="T2" fmla="*/ 1 w 1"/>
              <a:gd name="T3" fmla="*/ 0 h 354"/>
              <a:gd name="T4" fmla="*/ 1 w 1"/>
              <a:gd name="T5" fmla="*/ 0 h 354"/>
              <a:gd name="T6" fmla="*/ 1 w 1"/>
              <a:gd name="T7" fmla="*/ 354 h 354"/>
              <a:gd name="T8" fmla="*/ 0 w 1"/>
              <a:gd name="T9" fmla="*/ 354 h 3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" h="354">
                <a:moveTo>
                  <a:pt x="0" y="354"/>
                </a:moveTo>
                <a:lnTo>
                  <a:pt x="1" y="0"/>
                </a:lnTo>
                <a:lnTo>
                  <a:pt x="1" y="0"/>
                </a:lnTo>
                <a:lnTo>
                  <a:pt x="1" y="354"/>
                </a:lnTo>
                <a:lnTo>
                  <a:pt x="0" y="354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6" name="Freeform 27">
            <a:extLst>
              <a:ext uri="{FF2B5EF4-FFF2-40B4-BE49-F238E27FC236}">
                <a16:creationId xmlns:a16="http://schemas.microsoft.com/office/drawing/2014/main" xmlns="" id="{07F8E113-53A7-435E-AC8F-1114650C5A16}"/>
              </a:ext>
            </a:extLst>
          </xdr:cNvPr>
          <xdr:cNvSpPr>
            <a:spLocks/>
          </xdr:cNvSpPr>
        </xdr:nvSpPr>
        <xdr:spPr bwMode="auto">
          <a:xfrm>
            <a:off x="3443" y="1143"/>
            <a:ext cx="1298" cy="2481"/>
          </a:xfrm>
          <a:custGeom>
            <a:avLst/>
            <a:gdLst>
              <a:gd name="T0" fmla="*/ 0 w 1298"/>
              <a:gd name="T1" fmla="*/ 2475 h 2481"/>
              <a:gd name="T2" fmla="*/ 1288 w 1298"/>
              <a:gd name="T3" fmla="*/ 0 h 2481"/>
              <a:gd name="T4" fmla="*/ 1298 w 1298"/>
              <a:gd name="T5" fmla="*/ 5 h 2481"/>
              <a:gd name="T6" fmla="*/ 11 w 1298"/>
              <a:gd name="T7" fmla="*/ 2481 h 2481"/>
              <a:gd name="T8" fmla="*/ 0 w 1298"/>
              <a:gd name="T9" fmla="*/ 2475 h 24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98" h="2481">
                <a:moveTo>
                  <a:pt x="0" y="2475"/>
                </a:moveTo>
                <a:lnTo>
                  <a:pt x="1288" y="0"/>
                </a:lnTo>
                <a:lnTo>
                  <a:pt x="1298" y="5"/>
                </a:lnTo>
                <a:lnTo>
                  <a:pt x="11" y="2481"/>
                </a:lnTo>
                <a:lnTo>
                  <a:pt x="0" y="247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7" name="Freeform 28">
            <a:extLst>
              <a:ext uri="{FF2B5EF4-FFF2-40B4-BE49-F238E27FC236}">
                <a16:creationId xmlns:a16="http://schemas.microsoft.com/office/drawing/2014/main" xmlns="" id="{C7BFA37C-24FC-4C57-878A-37E290358EC5}"/>
              </a:ext>
            </a:extLst>
          </xdr:cNvPr>
          <xdr:cNvSpPr>
            <a:spLocks/>
          </xdr:cNvSpPr>
        </xdr:nvSpPr>
        <xdr:spPr bwMode="auto">
          <a:xfrm>
            <a:off x="3443" y="1143"/>
            <a:ext cx="1298" cy="2481"/>
          </a:xfrm>
          <a:custGeom>
            <a:avLst/>
            <a:gdLst>
              <a:gd name="T0" fmla="*/ 0 w 241"/>
              <a:gd name="T1" fmla="*/ 459 h 460"/>
              <a:gd name="T2" fmla="*/ 239 w 241"/>
              <a:gd name="T3" fmla="*/ 0 h 460"/>
              <a:gd name="T4" fmla="*/ 241 w 241"/>
              <a:gd name="T5" fmla="*/ 1 h 460"/>
              <a:gd name="T6" fmla="*/ 2 w 241"/>
              <a:gd name="T7" fmla="*/ 460 h 460"/>
              <a:gd name="T8" fmla="*/ 0 w 241"/>
              <a:gd name="T9" fmla="*/ 459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1" h="460">
                <a:moveTo>
                  <a:pt x="0" y="459"/>
                </a:moveTo>
                <a:lnTo>
                  <a:pt x="239" y="0"/>
                </a:lnTo>
                <a:lnTo>
                  <a:pt x="241" y="1"/>
                </a:lnTo>
                <a:lnTo>
                  <a:pt x="2" y="460"/>
                </a:lnTo>
                <a:lnTo>
                  <a:pt x="0" y="459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8" name="Freeform 29">
            <a:extLst>
              <a:ext uri="{FF2B5EF4-FFF2-40B4-BE49-F238E27FC236}">
                <a16:creationId xmlns:a16="http://schemas.microsoft.com/office/drawing/2014/main" xmlns="" id="{37493140-A63D-440C-9F4F-305ADE6B066F}"/>
              </a:ext>
            </a:extLst>
          </xdr:cNvPr>
          <xdr:cNvSpPr>
            <a:spLocks/>
          </xdr:cNvSpPr>
        </xdr:nvSpPr>
        <xdr:spPr bwMode="auto">
          <a:xfrm>
            <a:off x="2765" y="1137"/>
            <a:ext cx="1966" cy="2357"/>
          </a:xfrm>
          <a:custGeom>
            <a:avLst/>
            <a:gdLst>
              <a:gd name="T0" fmla="*/ 0 w 1966"/>
              <a:gd name="T1" fmla="*/ 2352 h 2357"/>
              <a:gd name="T2" fmla="*/ 1966 w 1966"/>
              <a:gd name="T3" fmla="*/ 0 h 2357"/>
              <a:gd name="T4" fmla="*/ 1966 w 1966"/>
              <a:gd name="T5" fmla="*/ 6 h 2357"/>
              <a:gd name="T6" fmla="*/ 5 w 1966"/>
              <a:gd name="T7" fmla="*/ 2357 h 2357"/>
              <a:gd name="T8" fmla="*/ 0 w 1966"/>
              <a:gd name="T9" fmla="*/ 2352 h 23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66" h="2357">
                <a:moveTo>
                  <a:pt x="0" y="2352"/>
                </a:moveTo>
                <a:lnTo>
                  <a:pt x="1966" y="0"/>
                </a:lnTo>
                <a:lnTo>
                  <a:pt x="1966" y="6"/>
                </a:lnTo>
                <a:lnTo>
                  <a:pt x="5" y="2357"/>
                </a:lnTo>
                <a:lnTo>
                  <a:pt x="0" y="235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29" name="Freeform 30">
            <a:extLst>
              <a:ext uri="{FF2B5EF4-FFF2-40B4-BE49-F238E27FC236}">
                <a16:creationId xmlns:a16="http://schemas.microsoft.com/office/drawing/2014/main" xmlns="" id="{62BBD691-4438-4757-8F80-7447430A8B8C}"/>
              </a:ext>
            </a:extLst>
          </xdr:cNvPr>
          <xdr:cNvSpPr>
            <a:spLocks/>
          </xdr:cNvSpPr>
        </xdr:nvSpPr>
        <xdr:spPr bwMode="auto">
          <a:xfrm>
            <a:off x="2765" y="1137"/>
            <a:ext cx="1966" cy="2357"/>
          </a:xfrm>
          <a:custGeom>
            <a:avLst/>
            <a:gdLst>
              <a:gd name="T0" fmla="*/ 0 w 365"/>
              <a:gd name="T1" fmla="*/ 436 h 437"/>
              <a:gd name="T2" fmla="*/ 365 w 365"/>
              <a:gd name="T3" fmla="*/ 0 h 437"/>
              <a:gd name="T4" fmla="*/ 365 w 365"/>
              <a:gd name="T5" fmla="*/ 1 h 437"/>
              <a:gd name="T6" fmla="*/ 1 w 365"/>
              <a:gd name="T7" fmla="*/ 437 h 437"/>
              <a:gd name="T8" fmla="*/ 0 w 365"/>
              <a:gd name="T9" fmla="*/ 436 h 4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5" h="437">
                <a:moveTo>
                  <a:pt x="0" y="436"/>
                </a:moveTo>
                <a:lnTo>
                  <a:pt x="365" y="0"/>
                </a:lnTo>
                <a:lnTo>
                  <a:pt x="365" y="1"/>
                </a:lnTo>
                <a:lnTo>
                  <a:pt x="1" y="437"/>
                </a:lnTo>
                <a:lnTo>
                  <a:pt x="0" y="43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0" name="Freeform 31">
            <a:extLst>
              <a:ext uri="{FF2B5EF4-FFF2-40B4-BE49-F238E27FC236}">
                <a16:creationId xmlns:a16="http://schemas.microsoft.com/office/drawing/2014/main" xmlns="" id="{4CBDB135-5CA9-4F60-85C8-8211EB95A43D}"/>
              </a:ext>
            </a:extLst>
          </xdr:cNvPr>
          <xdr:cNvSpPr>
            <a:spLocks/>
          </xdr:cNvSpPr>
        </xdr:nvSpPr>
        <xdr:spPr bwMode="auto">
          <a:xfrm>
            <a:off x="2296" y="1132"/>
            <a:ext cx="2435" cy="1915"/>
          </a:xfrm>
          <a:custGeom>
            <a:avLst/>
            <a:gdLst>
              <a:gd name="T0" fmla="*/ 0 w 2435"/>
              <a:gd name="T1" fmla="*/ 1904 h 1915"/>
              <a:gd name="T2" fmla="*/ 2424 w 2435"/>
              <a:gd name="T3" fmla="*/ 0 h 1915"/>
              <a:gd name="T4" fmla="*/ 2435 w 2435"/>
              <a:gd name="T5" fmla="*/ 5 h 1915"/>
              <a:gd name="T6" fmla="*/ 11 w 2435"/>
              <a:gd name="T7" fmla="*/ 1915 h 1915"/>
              <a:gd name="T8" fmla="*/ 0 w 2435"/>
              <a:gd name="T9" fmla="*/ 1904 h 19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35" h="1915">
                <a:moveTo>
                  <a:pt x="0" y="1904"/>
                </a:moveTo>
                <a:lnTo>
                  <a:pt x="2424" y="0"/>
                </a:lnTo>
                <a:lnTo>
                  <a:pt x="2435" y="5"/>
                </a:lnTo>
                <a:lnTo>
                  <a:pt x="11" y="1915"/>
                </a:lnTo>
                <a:lnTo>
                  <a:pt x="0" y="190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1" name="Freeform 32">
            <a:extLst>
              <a:ext uri="{FF2B5EF4-FFF2-40B4-BE49-F238E27FC236}">
                <a16:creationId xmlns:a16="http://schemas.microsoft.com/office/drawing/2014/main" xmlns="" id="{F5FDBA3B-934D-43AF-BFC9-75B4A56CE520}"/>
              </a:ext>
            </a:extLst>
          </xdr:cNvPr>
          <xdr:cNvSpPr>
            <a:spLocks/>
          </xdr:cNvSpPr>
        </xdr:nvSpPr>
        <xdr:spPr bwMode="auto">
          <a:xfrm>
            <a:off x="2296" y="1132"/>
            <a:ext cx="2435" cy="1915"/>
          </a:xfrm>
          <a:custGeom>
            <a:avLst/>
            <a:gdLst>
              <a:gd name="T0" fmla="*/ 0 w 452"/>
              <a:gd name="T1" fmla="*/ 353 h 355"/>
              <a:gd name="T2" fmla="*/ 450 w 452"/>
              <a:gd name="T3" fmla="*/ 0 h 355"/>
              <a:gd name="T4" fmla="*/ 452 w 452"/>
              <a:gd name="T5" fmla="*/ 1 h 355"/>
              <a:gd name="T6" fmla="*/ 2 w 452"/>
              <a:gd name="T7" fmla="*/ 355 h 355"/>
              <a:gd name="T8" fmla="*/ 0 w 452"/>
              <a:gd name="T9" fmla="*/ 353 h 3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55">
                <a:moveTo>
                  <a:pt x="0" y="353"/>
                </a:moveTo>
                <a:lnTo>
                  <a:pt x="450" y="0"/>
                </a:lnTo>
                <a:lnTo>
                  <a:pt x="452" y="1"/>
                </a:lnTo>
                <a:lnTo>
                  <a:pt x="2" y="355"/>
                </a:lnTo>
                <a:lnTo>
                  <a:pt x="0" y="353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2" name="Freeform 33">
            <a:extLst>
              <a:ext uri="{FF2B5EF4-FFF2-40B4-BE49-F238E27FC236}">
                <a16:creationId xmlns:a16="http://schemas.microsoft.com/office/drawing/2014/main" xmlns="" id="{835B3EDC-9F0F-4403-97C8-1BC89C442F1D}"/>
              </a:ext>
            </a:extLst>
          </xdr:cNvPr>
          <xdr:cNvSpPr>
            <a:spLocks/>
          </xdr:cNvSpPr>
        </xdr:nvSpPr>
        <xdr:spPr bwMode="auto">
          <a:xfrm>
            <a:off x="4952" y="1801"/>
            <a:ext cx="102" cy="636"/>
          </a:xfrm>
          <a:custGeom>
            <a:avLst/>
            <a:gdLst>
              <a:gd name="T0" fmla="*/ 96 w 102"/>
              <a:gd name="T1" fmla="*/ 636 h 636"/>
              <a:gd name="T2" fmla="*/ 0 w 102"/>
              <a:gd name="T3" fmla="*/ 0 h 636"/>
              <a:gd name="T4" fmla="*/ 5 w 102"/>
              <a:gd name="T5" fmla="*/ 0 h 636"/>
              <a:gd name="T6" fmla="*/ 102 w 102"/>
              <a:gd name="T7" fmla="*/ 636 h 636"/>
              <a:gd name="T8" fmla="*/ 96 w 102"/>
              <a:gd name="T9" fmla="*/ 636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2" h="636">
                <a:moveTo>
                  <a:pt x="96" y="636"/>
                </a:moveTo>
                <a:lnTo>
                  <a:pt x="0" y="0"/>
                </a:lnTo>
                <a:lnTo>
                  <a:pt x="5" y="0"/>
                </a:lnTo>
                <a:lnTo>
                  <a:pt x="102" y="636"/>
                </a:lnTo>
                <a:lnTo>
                  <a:pt x="96" y="6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3" name="Freeform 34">
            <a:extLst>
              <a:ext uri="{FF2B5EF4-FFF2-40B4-BE49-F238E27FC236}">
                <a16:creationId xmlns:a16="http://schemas.microsoft.com/office/drawing/2014/main" xmlns="" id="{3E4F4492-F625-4944-AE15-5D5A22075862}"/>
              </a:ext>
            </a:extLst>
          </xdr:cNvPr>
          <xdr:cNvSpPr>
            <a:spLocks/>
          </xdr:cNvSpPr>
        </xdr:nvSpPr>
        <xdr:spPr bwMode="auto">
          <a:xfrm>
            <a:off x="4952" y="1801"/>
            <a:ext cx="102" cy="636"/>
          </a:xfrm>
          <a:custGeom>
            <a:avLst/>
            <a:gdLst>
              <a:gd name="T0" fmla="*/ 18 w 19"/>
              <a:gd name="T1" fmla="*/ 118 h 118"/>
              <a:gd name="T2" fmla="*/ 0 w 19"/>
              <a:gd name="T3" fmla="*/ 0 h 118"/>
              <a:gd name="T4" fmla="*/ 1 w 19"/>
              <a:gd name="T5" fmla="*/ 0 h 118"/>
              <a:gd name="T6" fmla="*/ 19 w 19"/>
              <a:gd name="T7" fmla="*/ 118 h 118"/>
              <a:gd name="T8" fmla="*/ 18 w 19"/>
              <a:gd name="T9" fmla="*/ 118 h 1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" h="118">
                <a:moveTo>
                  <a:pt x="18" y="118"/>
                </a:moveTo>
                <a:lnTo>
                  <a:pt x="0" y="0"/>
                </a:lnTo>
                <a:lnTo>
                  <a:pt x="1" y="0"/>
                </a:lnTo>
                <a:lnTo>
                  <a:pt x="19" y="118"/>
                </a:lnTo>
                <a:lnTo>
                  <a:pt x="18" y="118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4" name="Freeform 35">
            <a:extLst>
              <a:ext uri="{FF2B5EF4-FFF2-40B4-BE49-F238E27FC236}">
                <a16:creationId xmlns:a16="http://schemas.microsoft.com/office/drawing/2014/main" xmlns="" id="{E05312AA-0E17-41B5-A1D9-8F9E78BF7925}"/>
              </a:ext>
            </a:extLst>
          </xdr:cNvPr>
          <xdr:cNvSpPr>
            <a:spLocks/>
          </xdr:cNvSpPr>
        </xdr:nvSpPr>
        <xdr:spPr bwMode="auto">
          <a:xfrm>
            <a:off x="3454" y="1795"/>
            <a:ext cx="1476" cy="1829"/>
          </a:xfrm>
          <a:custGeom>
            <a:avLst/>
            <a:gdLst>
              <a:gd name="T0" fmla="*/ 0 w 1476"/>
              <a:gd name="T1" fmla="*/ 1829 h 1829"/>
              <a:gd name="T2" fmla="*/ 1471 w 1476"/>
              <a:gd name="T3" fmla="*/ 0 h 1829"/>
              <a:gd name="T4" fmla="*/ 1476 w 1476"/>
              <a:gd name="T5" fmla="*/ 0 h 1829"/>
              <a:gd name="T6" fmla="*/ 5 w 1476"/>
              <a:gd name="T7" fmla="*/ 1829 h 1829"/>
              <a:gd name="T8" fmla="*/ 0 w 1476"/>
              <a:gd name="T9" fmla="*/ 1829 h 18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76" h="1829">
                <a:moveTo>
                  <a:pt x="0" y="1829"/>
                </a:moveTo>
                <a:lnTo>
                  <a:pt x="1471" y="0"/>
                </a:lnTo>
                <a:lnTo>
                  <a:pt x="1476" y="0"/>
                </a:lnTo>
                <a:lnTo>
                  <a:pt x="5" y="1829"/>
                </a:lnTo>
                <a:lnTo>
                  <a:pt x="0" y="182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5" name="Freeform 36">
            <a:extLst>
              <a:ext uri="{FF2B5EF4-FFF2-40B4-BE49-F238E27FC236}">
                <a16:creationId xmlns:a16="http://schemas.microsoft.com/office/drawing/2014/main" xmlns="" id="{1C1AB9FC-C717-4270-88B0-AC8419EF943E}"/>
              </a:ext>
            </a:extLst>
          </xdr:cNvPr>
          <xdr:cNvSpPr>
            <a:spLocks/>
          </xdr:cNvSpPr>
        </xdr:nvSpPr>
        <xdr:spPr bwMode="auto">
          <a:xfrm>
            <a:off x="3454" y="1795"/>
            <a:ext cx="1476" cy="1829"/>
          </a:xfrm>
          <a:custGeom>
            <a:avLst/>
            <a:gdLst>
              <a:gd name="T0" fmla="*/ 0 w 274"/>
              <a:gd name="T1" fmla="*/ 339 h 339"/>
              <a:gd name="T2" fmla="*/ 273 w 274"/>
              <a:gd name="T3" fmla="*/ 0 h 339"/>
              <a:gd name="T4" fmla="*/ 274 w 274"/>
              <a:gd name="T5" fmla="*/ 0 h 339"/>
              <a:gd name="T6" fmla="*/ 1 w 274"/>
              <a:gd name="T7" fmla="*/ 339 h 339"/>
              <a:gd name="T8" fmla="*/ 0 w 274"/>
              <a:gd name="T9" fmla="*/ 339 h 3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4" h="339">
                <a:moveTo>
                  <a:pt x="0" y="339"/>
                </a:moveTo>
                <a:lnTo>
                  <a:pt x="273" y="0"/>
                </a:lnTo>
                <a:lnTo>
                  <a:pt x="274" y="0"/>
                </a:lnTo>
                <a:lnTo>
                  <a:pt x="1" y="339"/>
                </a:lnTo>
                <a:lnTo>
                  <a:pt x="0" y="339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xmlns="" id="{1C8C0975-93FE-4B40-A3F9-64EF35BD7E71}"/>
              </a:ext>
            </a:extLst>
          </xdr:cNvPr>
          <xdr:cNvSpPr>
            <a:spLocks noChangeArrowheads="1"/>
          </xdr:cNvSpPr>
        </xdr:nvSpPr>
        <xdr:spPr bwMode="auto">
          <a:xfrm>
            <a:off x="2005" y="1768"/>
            <a:ext cx="290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xmlns="" id="{5FD67458-430D-4D04-AEF9-86FF0E2DB167}"/>
              </a:ext>
            </a:extLst>
          </xdr:cNvPr>
          <xdr:cNvSpPr>
            <a:spLocks noChangeArrowheads="1"/>
          </xdr:cNvSpPr>
        </xdr:nvSpPr>
        <xdr:spPr bwMode="auto">
          <a:xfrm>
            <a:off x="2005" y="1768"/>
            <a:ext cx="2909" cy="1"/>
          </a:xfrm>
          <a:prstGeom prst="rect">
            <a:avLst/>
          </a:pr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8" name="Freeform 39">
            <a:extLst>
              <a:ext uri="{FF2B5EF4-FFF2-40B4-BE49-F238E27FC236}">
                <a16:creationId xmlns:a16="http://schemas.microsoft.com/office/drawing/2014/main" xmlns="" id="{1B2C7DDE-E5DC-41AF-A577-B1B9AA0426BD}"/>
              </a:ext>
            </a:extLst>
          </xdr:cNvPr>
          <xdr:cNvSpPr>
            <a:spLocks/>
          </xdr:cNvSpPr>
        </xdr:nvSpPr>
        <xdr:spPr bwMode="auto">
          <a:xfrm>
            <a:off x="4149" y="3111"/>
            <a:ext cx="571" cy="394"/>
          </a:xfrm>
          <a:custGeom>
            <a:avLst/>
            <a:gdLst>
              <a:gd name="T0" fmla="*/ 0 w 571"/>
              <a:gd name="T1" fmla="*/ 389 h 394"/>
              <a:gd name="T2" fmla="*/ 571 w 571"/>
              <a:gd name="T3" fmla="*/ 0 h 394"/>
              <a:gd name="T4" fmla="*/ 571 w 571"/>
              <a:gd name="T5" fmla="*/ 6 h 394"/>
              <a:gd name="T6" fmla="*/ 0 w 571"/>
              <a:gd name="T7" fmla="*/ 394 h 394"/>
              <a:gd name="T8" fmla="*/ 0 w 571"/>
              <a:gd name="T9" fmla="*/ 389 h 3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71" h="394">
                <a:moveTo>
                  <a:pt x="0" y="389"/>
                </a:moveTo>
                <a:lnTo>
                  <a:pt x="571" y="0"/>
                </a:lnTo>
                <a:lnTo>
                  <a:pt x="571" y="6"/>
                </a:lnTo>
                <a:lnTo>
                  <a:pt x="0" y="394"/>
                </a:lnTo>
                <a:lnTo>
                  <a:pt x="0" y="38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39" name="Freeform 40">
            <a:extLst>
              <a:ext uri="{FF2B5EF4-FFF2-40B4-BE49-F238E27FC236}">
                <a16:creationId xmlns:a16="http://schemas.microsoft.com/office/drawing/2014/main" xmlns="" id="{9B955F1C-22CE-4E95-A7C0-9F9086DF16DC}"/>
              </a:ext>
            </a:extLst>
          </xdr:cNvPr>
          <xdr:cNvSpPr>
            <a:spLocks/>
          </xdr:cNvSpPr>
        </xdr:nvSpPr>
        <xdr:spPr bwMode="auto">
          <a:xfrm>
            <a:off x="4149" y="3111"/>
            <a:ext cx="571" cy="394"/>
          </a:xfrm>
          <a:custGeom>
            <a:avLst/>
            <a:gdLst>
              <a:gd name="T0" fmla="*/ 0 w 106"/>
              <a:gd name="T1" fmla="*/ 72 h 73"/>
              <a:gd name="T2" fmla="*/ 106 w 106"/>
              <a:gd name="T3" fmla="*/ 0 h 73"/>
              <a:gd name="T4" fmla="*/ 106 w 106"/>
              <a:gd name="T5" fmla="*/ 1 h 73"/>
              <a:gd name="T6" fmla="*/ 0 w 106"/>
              <a:gd name="T7" fmla="*/ 73 h 73"/>
              <a:gd name="T8" fmla="*/ 0 w 106"/>
              <a:gd name="T9" fmla="*/ 72 h 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6" h="73">
                <a:moveTo>
                  <a:pt x="0" y="72"/>
                </a:moveTo>
                <a:lnTo>
                  <a:pt x="106" y="0"/>
                </a:lnTo>
                <a:lnTo>
                  <a:pt x="106" y="1"/>
                </a:lnTo>
                <a:lnTo>
                  <a:pt x="0" y="73"/>
                </a:lnTo>
                <a:lnTo>
                  <a:pt x="0" y="72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0" name="Freeform 41">
            <a:extLst>
              <a:ext uri="{FF2B5EF4-FFF2-40B4-BE49-F238E27FC236}">
                <a16:creationId xmlns:a16="http://schemas.microsoft.com/office/drawing/2014/main" xmlns="" id="{1F045C35-DAB7-4F01-A6FF-7022CF2CA391}"/>
              </a:ext>
            </a:extLst>
          </xdr:cNvPr>
          <xdr:cNvSpPr>
            <a:spLocks/>
          </xdr:cNvSpPr>
        </xdr:nvSpPr>
        <xdr:spPr bwMode="auto">
          <a:xfrm>
            <a:off x="2307" y="3063"/>
            <a:ext cx="2408" cy="32"/>
          </a:xfrm>
          <a:custGeom>
            <a:avLst/>
            <a:gdLst>
              <a:gd name="T0" fmla="*/ 0 w 2408"/>
              <a:gd name="T1" fmla="*/ 0 h 32"/>
              <a:gd name="T2" fmla="*/ 2408 w 2408"/>
              <a:gd name="T3" fmla="*/ 27 h 32"/>
              <a:gd name="T4" fmla="*/ 2408 w 2408"/>
              <a:gd name="T5" fmla="*/ 32 h 32"/>
              <a:gd name="T6" fmla="*/ 0 w 2408"/>
              <a:gd name="T7" fmla="*/ 0 h 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408" h="32">
                <a:moveTo>
                  <a:pt x="0" y="0"/>
                </a:moveTo>
                <a:lnTo>
                  <a:pt x="2408" y="27"/>
                </a:lnTo>
                <a:lnTo>
                  <a:pt x="2408" y="32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1" name="Freeform 42">
            <a:extLst>
              <a:ext uri="{FF2B5EF4-FFF2-40B4-BE49-F238E27FC236}">
                <a16:creationId xmlns:a16="http://schemas.microsoft.com/office/drawing/2014/main" xmlns="" id="{B6E5134A-6B83-4917-BB71-86532C2700EF}"/>
              </a:ext>
            </a:extLst>
          </xdr:cNvPr>
          <xdr:cNvSpPr>
            <a:spLocks/>
          </xdr:cNvSpPr>
        </xdr:nvSpPr>
        <xdr:spPr bwMode="auto">
          <a:xfrm>
            <a:off x="2307" y="3063"/>
            <a:ext cx="2408" cy="32"/>
          </a:xfrm>
          <a:custGeom>
            <a:avLst/>
            <a:gdLst>
              <a:gd name="T0" fmla="*/ 0 w 447"/>
              <a:gd name="T1" fmla="*/ 0 h 6"/>
              <a:gd name="T2" fmla="*/ 447 w 447"/>
              <a:gd name="T3" fmla="*/ 5 h 6"/>
              <a:gd name="T4" fmla="*/ 447 w 447"/>
              <a:gd name="T5" fmla="*/ 6 h 6"/>
              <a:gd name="T6" fmla="*/ 0 w 447"/>
              <a:gd name="T7" fmla="*/ 0 h 6"/>
              <a:gd name="T8" fmla="*/ 0 w 447"/>
              <a:gd name="T9" fmla="*/ 0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47" h="6">
                <a:moveTo>
                  <a:pt x="0" y="0"/>
                </a:moveTo>
                <a:lnTo>
                  <a:pt x="447" y="5"/>
                </a:lnTo>
                <a:lnTo>
                  <a:pt x="447" y="6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2" name="Freeform 43">
            <a:extLst>
              <a:ext uri="{FF2B5EF4-FFF2-40B4-BE49-F238E27FC236}">
                <a16:creationId xmlns:a16="http://schemas.microsoft.com/office/drawing/2014/main" xmlns="" id="{37723C15-AEEA-49B5-9917-8086C1D07C69}"/>
              </a:ext>
            </a:extLst>
          </xdr:cNvPr>
          <xdr:cNvSpPr>
            <a:spLocks/>
          </xdr:cNvSpPr>
        </xdr:nvSpPr>
        <xdr:spPr bwMode="auto">
          <a:xfrm>
            <a:off x="3470" y="3527"/>
            <a:ext cx="620" cy="118"/>
          </a:xfrm>
          <a:custGeom>
            <a:avLst/>
            <a:gdLst>
              <a:gd name="T0" fmla="*/ 0 w 620"/>
              <a:gd name="T1" fmla="*/ 113 h 118"/>
              <a:gd name="T2" fmla="*/ 620 w 620"/>
              <a:gd name="T3" fmla="*/ 0 h 118"/>
              <a:gd name="T4" fmla="*/ 620 w 620"/>
              <a:gd name="T5" fmla="*/ 0 h 118"/>
              <a:gd name="T6" fmla="*/ 0 w 620"/>
              <a:gd name="T7" fmla="*/ 118 h 118"/>
              <a:gd name="T8" fmla="*/ 0 w 620"/>
              <a:gd name="T9" fmla="*/ 113 h 1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0" h="118">
                <a:moveTo>
                  <a:pt x="0" y="113"/>
                </a:moveTo>
                <a:lnTo>
                  <a:pt x="620" y="0"/>
                </a:lnTo>
                <a:lnTo>
                  <a:pt x="620" y="0"/>
                </a:lnTo>
                <a:lnTo>
                  <a:pt x="0" y="118"/>
                </a:lnTo>
                <a:lnTo>
                  <a:pt x="0" y="11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3" name="Freeform 44">
            <a:extLst>
              <a:ext uri="{FF2B5EF4-FFF2-40B4-BE49-F238E27FC236}">
                <a16:creationId xmlns:a16="http://schemas.microsoft.com/office/drawing/2014/main" xmlns="" id="{2BB44E7A-A532-4F4D-B741-8C1F9B9B780B}"/>
              </a:ext>
            </a:extLst>
          </xdr:cNvPr>
          <xdr:cNvSpPr>
            <a:spLocks/>
          </xdr:cNvSpPr>
        </xdr:nvSpPr>
        <xdr:spPr bwMode="auto">
          <a:xfrm>
            <a:off x="3470" y="3527"/>
            <a:ext cx="620" cy="118"/>
          </a:xfrm>
          <a:custGeom>
            <a:avLst/>
            <a:gdLst>
              <a:gd name="T0" fmla="*/ 0 w 115"/>
              <a:gd name="T1" fmla="*/ 21 h 22"/>
              <a:gd name="T2" fmla="*/ 115 w 115"/>
              <a:gd name="T3" fmla="*/ 0 h 22"/>
              <a:gd name="T4" fmla="*/ 115 w 115"/>
              <a:gd name="T5" fmla="*/ 0 h 22"/>
              <a:gd name="T6" fmla="*/ 0 w 115"/>
              <a:gd name="T7" fmla="*/ 22 h 22"/>
              <a:gd name="T8" fmla="*/ 0 w 115"/>
              <a:gd name="T9" fmla="*/ 21 h 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22">
                <a:moveTo>
                  <a:pt x="0" y="21"/>
                </a:moveTo>
                <a:lnTo>
                  <a:pt x="115" y="0"/>
                </a:lnTo>
                <a:lnTo>
                  <a:pt x="115" y="0"/>
                </a:lnTo>
                <a:lnTo>
                  <a:pt x="0" y="22"/>
                </a:lnTo>
                <a:lnTo>
                  <a:pt x="0" y="21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4" name="Freeform 45">
            <a:extLst>
              <a:ext uri="{FF2B5EF4-FFF2-40B4-BE49-F238E27FC236}">
                <a16:creationId xmlns:a16="http://schemas.microsoft.com/office/drawing/2014/main" xmlns="" id="{FEBEC8E4-8F92-409E-9774-51767A4AC4F0}"/>
              </a:ext>
            </a:extLst>
          </xdr:cNvPr>
          <xdr:cNvSpPr>
            <a:spLocks/>
          </xdr:cNvSpPr>
        </xdr:nvSpPr>
        <xdr:spPr bwMode="auto">
          <a:xfrm>
            <a:off x="2264" y="1186"/>
            <a:ext cx="1836" cy="2308"/>
          </a:xfrm>
          <a:custGeom>
            <a:avLst/>
            <a:gdLst>
              <a:gd name="T0" fmla="*/ 0 w 1836"/>
              <a:gd name="T1" fmla="*/ 0 h 2308"/>
              <a:gd name="T2" fmla="*/ 1836 w 1836"/>
              <a:gd name="T3" fmla="*/ 2308 h 2308"/>
              <a:gd name="T4" fmla="*/ 1836 w 1836"/>
              <a:gd name="T5" fmla="*/ 2308 h 2308"/>
              <a:gd name="T6" fmla="*/ 0 w 1836"/>
              <a:gd name="T7" fmla="*/ 0 h 23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836" h="2308">
                <a:moveTo>
                  <a:pt x="0" y="0"/>
                </a:moveTo>
                <a:lnTo>
                  <a:pt x="1836" y="2308"/>
                </a:lnTo>
                <a:lnTo>
                  <a:pt x="1836" y="2308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5" name="Freeform 46">
            <a:extLst>
              <a:ext uri="{FF2B5EF4-FFF2-40B4-BE49-F238E27FC236}">
                <a16:creationId xmlns:a16="http://schemas.microsoft.com/office/drawing/2014/main" xmlns="" id="{7BE04F82-5F5E-401E-974E-76841A2EECC5}"/>
              </a:ext>
            </a:extLst>
          </xdr:cNvPr>
          <xdr:cNvSpPr>
            <a:spLocks/>
          </xdr:cNvSpPr>
        </xdr:nvSpPr>
        <xdr:spPr bwMode="auto">
          <a:xfrm>
            <a:off x="2264" y="1186"/>
            <a:ext cx="1836" cy="2308"/>
          </a:xfrm>
          <a:custGeom>
            <a:avLst/>
            <a:gdLst>
              <a:gd name="T0" fmla="*/ 0 w 341"/>
              <a:gd name="T1" fmla="*/ 0 h 428"/>
              <a:gd name="T2" fmla="*/ 341 w 341"/>
              <a:gd name="T3" fmla="*/ 428 h 428"/>
              <a:gd name="T4" fmla="*/ 341 w 341"/>
              <a:gd name="T5" fmla="*/ 428 h 428"/>
              <a:gd name="T6" fmla="*/ 0 w 341"/>
              <a:gd name="T7" fmla="*/ 0 h 428"/>
              <a:gd name="T8" fmla="*/ 0 w 341"/>
              <a:gd name="T9" fmla="*/ 0 h 4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41" h="428">
                <a:moveTo>
                  <a:pt x="0" y="0"/>
                </a:moveTo>
                <a:lnTo>
                  <a:pt x="341" y="428"/>
                </a:lnTo>
                <a:lnTo>
                  <a:pt x="341" y="428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6" name="Freeform 47">
            <a:extLst>
              <a:ext uri="{FF2B5EF4-FFF2-40B4-BE49-F238E27FC236}">
                <a16:creationId xmlns:a16="http://schemas.microsoft.com/office/drawing/2014/main" xmlns="" id="{18C46575-6225-473C-B35A-842424C7308E}"/>
              </a:ext>
            </a:extLst>
          </xdr:cNvPr>
          <xdr:cNvSpPr>
            <a:spLocks/>
          </xdr:cNvSpPr>
        </xdr:nvSpPr>
        <xdr:spPr bwMode="auto">
          <a:xfrm>
            <a:off x="2301" y="3074"/>
            <a:ext cx="1105" cy="566"/>
          </a:xfrm>
          <a:custGeom>
            <a:avLst/>
            <a:gdLst>
              <a:gd name="T0" fmla="*/ 6 w 1105"/>
              <a:gd name="T1" fmla="*/ 0 h 566"/>
              <a:gd name="T2" fmla="*/ 1105 w 1105"/>
              <a:gd name="T3" fmla="*/ 555 h 566"/>
              <a:gd name="T4" fmla="*/ 1105 w 1105"/>
              <a:gd name="T5" fmla="*/ 566 h 566"/>
              <a:gd name="T6" fmla="*/ 0 w 1105"/>
              <a:gd name="T7" fmla="*/ 10 h 566"/>
              <a:gd name="T8" fmla="*/ 6 w 1105"/>
              <a:gd name="T9" fmla="*/ 0 h 5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05" h="566">
                <a:moveTo>
                  <a:pt x="6" y="0"/>
                </a:moveTo>
                <a:lnTo>
                  <a:pt x="1105" y="555"/>
                </a:lnTo>
                <a:lnTo>
                  <a:pt x="1105" y="566"/>
                </a:lnTo>
                <a:lnTo>
                  <a:pt x="0" y="10"/>
                </a:ln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7" name="Freeform 48">
            <a:extLst>
              <a:ext uri="{FF2B5EF4-FFF2-40B4-BE49-F238E27FC236}">
                <a16:creationId xmlns:a16="http://schemas.microsoft.com/office/drawing/2014/main" xmlns="" id="{AE956311-A350-4C8C-AD03-8F93A2E6C73D}"/>
              </a:ext>
            </a:extLst>
          </xdr:cNvPr>
          <xdr:cNvSpPr>
            <a:spLocks/>
          </xdr:cNvSpPr>
        </xdr:nvSpPr>
        <xdr:spPr bwMode="auto">
          <a:xfrm>
            <a:off x="2301" y="3074"/>
            <a:ext cx="1105" cy="566"/>
          </a:xfrm>
          <a:custGeom>
            <a:avLst/>
            <a:gdLst>
              <a:gd name="T0" fmla="*/ 1 w 205"/>
              <a:gd name="T1" fmla="*/ 0 h 105"/>
              <a:gd name="T2" fmla="*/ 205 w 205"/>
              <a:gd name="T3" fmla="*/ 103 h 105"/>
              <a:gd name="T4" fmla="*/ 205 w 205"/>
              <a:gd name="T5" fmla="*/ 105 h 105"/>
              <a:gd name="T6" fmla="*/ 0 w 205"/>
              <a:gd name="T7" fmla="*/ 2 h 105"/>
              <a:gd name="T8" fmla="*/ 1 w 205"/>
              <a:gd name="T9" fmla="*/ 0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5" h="105">
                <a:moveTo>
                  <a:pt x="1" y="0"/>
                </a:moveTo>
                <a:lnTo>
                  <a:pt x="205" y="103"/>
                </a:lnTo>
                <a:lnTo>
                  <a:pt x="205" y="105"/>
                </a:lnTo>
                <a:lnTo>
                  <a:pt x="0" y="2"/>
                </a:lnTo>
                <a:lnTo>
                  <a:pt x="1" y="0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8" name="Freeform 49">
            <a:extLst>
              <a:ext uri="{FF2B5EF4-FFF2-40B4-BE49-F238E27FC236}">
                <a16:creationId xmlns:a16="http://schemas.microsoft.com/office/drawing/2014/main" xmlns="" id="{162759F5-0B3C-4DE9-8FDE-88CA6771E81A}"/>
              </a:ext>
            </a:extLst>
          </xdr:cNvPr>
          <xdr:cNvSpPr>
            <a:spLocks/>
          </xdr:cNvSpPr>
        </xdr:nvSpPr>
        <xdr:spPr bwMode="auto">
          <a:xfrm>
            <a:off x="1989" y="711"/>
            <a:ext cx="840" cy="1030"/>
          </a:xfrm>
          <a:custGeom>
            <a:avLst/>
            <a:gdLst>
              <a:gd name="T0" fmla="*/ 840 w 840"/>
              <a:gd name="T1" fmla="*/ 0 h 1030"/>
              <a:gd name="T2" fmla="*/ 0 w 840"/>
              <a:gd name="T3" fmla="*/ 1030 h 1030"/>
              <a:gd name="T4" fmla="*/ 0 w 840"/>
              <a:gd name="T5" fmla="*/ 1030 h 1030"/>
              <a:gd name="T6" fmla="*/ 840 w 840"/>
              <a:gd name="T7" fmla="*/ 0 h 10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840" h="1030">
                <a:moveTo>
                  <a:pt x="840" y="0"/>
                </a:moveTo>
                <a:lnTo>
                  <a:pt x="0" y="1030"/>
                </a:lnTo>
                <a:lnTo>
                  <a:pt x="0" y="1030"/>
                </a:lnTo>
                <a:lnTo>
                  <a:pt x="84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49" name="Freeform 50">
            <a:extLst>
              <a:ext uri="{FF2B5EF4-FFF2-40B4-BE49-F238E27FC236}">
                <a16:creationId xmlns:a16="http://schemas.microsoft.com/office/drawing/2014/main" xmlns="" id="{A82E5D7D-B809-4DB9-BC97-DDEE08B59127}"/>
              </a:ext>
            </a:extLst>
          </xdr:cNvPr>
          <xdr:cNvSpPr>
            <a:spLocks/>
          </xdr:cNvSpPr>
        </xdr:nvSpPr>
        <xdr:spPr bwMode="auto">
          <a:xfrm>
            <a:off x="1989" y="711"/>
            <a:ext cx="840" cy="1030"/>
          </a:xfrm>
          <a:custGeom>
            <a:avLst/>
            <a:gdLst>
              <a:gd name="T0" fmla="*/ 156 w 156"/>
              <a:gd name="T1" fmla="*/ 0 h 191"/>
              <a:gd name="T2" fmla="*/ 0 w 156"/>
              <a:gd name="T3" fmla="*/ 191 h 191"/>
              <a:gd name="T4" fmla="*/ 0 w 156"/>
              <a:gd name="T5" fmla="*/ 191 h 191"/>
              <a:gd name="T6" fmla="*/ 156 w 156"/>
              <a:gd name="T7" fmla="*/ 0 h 191"/>
              <a:gd name="T8" fmla="*/ 156 w 156"/>
              <a:gd name="T9" fmla="*/ 0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6" h="191">
                <a:moveTo>
                  <a:pt x="156" y="0"/>
                </a:moveTo>
                <a:lnTo>
                  <a:pt x="0" y="191"/>
                </a:lnTo>
                <a:lnTo>
                  <a:pt x="0" y="191"/>
                </a:lnTo>
                <a:lnTo>
                  <a:pt x="156" y="0"/>
                </a:lnTo>
                <a:lnTo>
                  <a:pt x="156" y="0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0" name="Freeform 51">
            <a:extLst>
              <a:ext uri="{FF2B5EF4-FFF2-40B4-BE49-F238E27FC236}">
                <a16:creationId xmlns:a16="http://schemas.microsoft.com/office/drawing/2014/main" xmlns="" id="{BAC6D49E-B0A3-47C4-8EE3-4CD150C5B600}"/>
              </a:ext>
            </a:extLst>
          </xdr:cNvPr>
          <xdr:cNvSpPr>
            <a:spLocks/>
          </xdr:cNvSpPr>
        </xdr:nvSpPr>
        <xdr:spPr bwMode="auto">
          <a:xfrm>
            <a:off x="3406" y="517"/>
            <a:ext cx="64" cy="70"/>
          </a:xfrm>
          <a:custGeom>
            <a:avLst/>
            <a:gdLst>
              <a:gd name="T0" fmla="*/ 64 w 64"/>
              <a:gd name="T1" fmla="*/ 32 h 70"/>
              <a:gd name="T2" fmla="*/ 64 w 64"/>
              <a:gd name="T3" fmla="*/ 27 h 70"/>
              <a:gd name="T4" fmla="*/ 64 w 64"/>
              <a:gd name="T5" fmla="*/ 22 h 70"/>
              <a:gd name="T6" fmla="*/ 59 w 64"/>
              <a:gd name="T7" fmla="*/ 16 h 70"/>
              <a:gd name="T8" fmla="*/ 59 w 64"/>
              <a:gd name="T9" fmla="*/ 16 h 70"/>
              <a:gd name="T10" fmla="*/ 53 w 64"/>
              <a:gd name="T11" fmla="*/ 11 h 70"/>
              <a:gd name="T12" fmla="*/ 53 w 64"/>
              <a:gd name="T13" fmla="*/ 11 h 70"/>
              <a:gd name="T14" fmla="*/ 48 w 64"/>
              <a:gd name="T15" fmla="*/ 5 h 70"/>
              <a:gd name="T16" fmla="*/ 48 w 64"/>
              <a:gd name="T17" fmla="*/ 5 h 70"/>
              <a:gd name="T18" fmla="*/ 43 w 64"/>
              <a:gd name="T19" fmla="*/ 0 h 70"/>
              <a:gd name="T20" fmla="*/ 37 w 64"/>
              <a:gd name="T21" fmla="*/ 0 h 70"/>
              <a:gd name="T22" fmla="*/ 32 w 64"/>
              <a:gd name="T23" fmla="*/ 0 h 70"/>
              <a:gd name="T24" fmla="*/ 32 w 64"/>
              <a:gd name="T25" fmla="*/ 0 h 70"/>
              <a:gd name="T26" fmla="*/ 27 w 64"/>
              <a:gd name="T27" fmla="*/ 0 h 70"/>
              <a:gd name="T28" fmla="*/ 21 w 64"/>
              <a:gd name="T29" fmla="*/ 0 h 70"/>
              <a:gd name="T30" fmla="*/ 16 w 64"/>
              <a:gd name="T31" fmla="*/ 5 h 70"/>
              <a:gd name="T32" fmla="*/ 16 w 64"/>
              <a:gd name="T33" fmla="*/ 5 h 70"/>
              <a:gd name="T34" fmla="*/ 10 w 64"/>
              <a:gd name="T35" fmla="*/ 11 h 70"/>
              <a:gd name="T36" fmla="*/ 5 w 64"/>
              <a:gd name="T37" fmla="*/ 11 h 70"/>
              <a:gd name="T38" fmla="*/ 5 w 64"/>
              <a:gd name="T39" fmla="*/ 16 h 70"/>
              <a:gd name="T40" fmla="*/ 0 w 64"/>
              <a:gd name="T41" fmla="*/ 16 h 70"/>
              <a:gd name="T42" fmla="*/ 0 w 64"/>
              <a:gd name="T43" fmla="*/ 22 h 70"/>
              <a:gd name="T44" fmla="*/ 0 w 64"/>
              <a:gd name="T45" fmla="*/ 27 h 70"/>
              <a:gd name="T46" fmla="*/ 0 w 64"/>
              <a:gd name="T47" fmla="*/ 32 h 70"/>
              <a:gd name="T48" fmla="*/ 0 w 64"/>
              <a:gd name="T49" fmla="*/ 32 h 70"/>
              <a:gd name="T50" fmla="*/ 0 w 64"/>
              <a:gd name="T51" fmla="*/ 38 h 70"/>
              <a:gd name="T52" fmla="*/ 0 w 64"/>
              <a:gd name="T53" fmla="*/ 43 h 70"/>
              <a:gd name="T54" fmla="*/ 0 w 64"/>
              <a:gd name="T55" fmla="*/ 49 h 70"/>
              <a:gd name="T56" fmla="*/ 0 w 64"/>
              <a:gd name="T57" fmla="*/ 49 h 70"/>
              <a:gd name="T58" fmla="*/ 5 w 64"/>
              <a:gd name="T59" fmla="*/ 54 h 70"/>
              <a:gd name="T60" fmla="*/ 5 w 64"/>
              <a:gd name="T61" fmla="*/ 59 h 70"/>
              <a:gd name="T62" fmla="*/ 10 w 64"/>
              <a:gd name="T63" fmla="*/ 59 h 70"/>
              <a:gd name="T64" fmla="*/ 16 w 64"/>
              <a:gd name="T65" fmla="*/ 65 h 70"/>
              <a:gd name="T66" fmla="*/ 16 w 64"/>
              <a:gd name="T67" fmla="*/ 65 h 70"/>
              <a:gd name="T68" fmla="*/ 21 w 64"/>
              <a:gd name="T69" fmla="*/ 65 h 70"/>
              <a:gd name="T70" fmla="*/ 27 w 64"/>
              <a:gd name="T71" fmla="*/ 70 h 70"/>
              <a:gd name="T72" fmla="*/ 32 w 64"/>
              <a:gd name="T73" fmla="*/ 70 h 70"/>
              <a:gd name="T74" fmla="*/ 32 w 64"/>
              <a:gd name="T75" fmla="*/ 70 h 70"/>
              <a:gd name="T76" fmla="*/ 37 w 64"/>
              <a:gd name="T77" fmla="*/ 70 h 70"/>
              <a:gd name="T78" fmla="*/ 43 w 64"/>
              <a:gd name="T79" fmla="*/ 65 h 70"/>
              <a:gd name="T80" fmla="*/ 48 w 64"/>
              <a:gd name="T81" fmla="*/ 65 h 70"/>
              <a:gd name="T82" fmla="*/ 48 w 64"/>
              <a:gd name="T83" fmla="*/ 65 h 70"/>
              <a:gd name="T84" fmla="*/ 53 w 64"/>
              <a:gd name="T85" fmla="*/ 59 h 70"/>
              <a:gd name="T86" fmla="*/ 53 w 64"/>
              <a:gd name="T87" fmla="*/ 59 h 70"/>
              <a:gd name="T88" fmla="*/ 59 w 64"/>
              <a:gd name="T89" fmla="*/ 54 h 70"/>
              <a:gd name="T90" fmla="*/ 59 w 64"/>
              <a:gd name="T91" fmla="*/ 49 h 70"/>
              <a:gd name="T92" fmla="*/ 64 w 64"/>
              <a:gd name="T93" fmla="*/ 49 h 70"/>
              <a:gd name="T94" fmla="*/ 64 w 64"/>
              <a:gd name="T95" fmla="*/ 43 h 70"/>
              <a:gd name="T96" fmla="*/ 64 w 64"/>
              <a:gd name="T97" fmla="*/ 38 h 70"/>
              <a:gd name="T98" fmla="*/ 64 w 64"/>
              <a:gd name="T99" fmla="*/ 32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64" h="70">
                <a:moveTo>
                  <a:pt x="64" y="32"/>
                </a:moveTo>
                <a:lnTo>
                  <a:pt x="64" y="27"/>
                </a:lnTo>
                <a:lnTo>
                  <a:pt x="64" y="22"/>
                </a:lnTo>
                <a:lnTo>
                  <a:pt x="59" y="16"/>
                </a:lnTo>
                <a:lnTo>
                  <a:pt x="59" y="16"/>
                </a:lnTo>
                <a:lnTo>
                  <a:pt x="53" y="11"/>
                </a:lnTo>
                <a:lnTo>
                  <a:pt x="53" y="11"/>
                </a:lnTo>
                <a:lnTo>
                  <a:pt x="48" y="5"/>
                </a:lnTo>
                <a:lnTo>
                  <a:pt x="48" y="5"/>
                </a:lnTo>
                <a:lnTo>
                  <a:pt x="43" y="0"/>
                </a:lnTo>
                <a:lnTo>
                  <a:pt x="37" y="0"/>
                </a:lnTo>
                <a:lnTo>
                  <a:pt x="32" y="0"/>
                </a:lnTo>
                <a:lnTo>
                  <a:pt x="32" y="0"/>
                </a:lnTo>
                <a:lnTo>
                  <a:pt x="27" y="0"/>
                </a:lnTo>
                <a:lnTo>
                  <a:pt x="21" y="0"/>
                </a:lnTo>
                <a:lnTo>
                  <a:pt x="16" y="5"/>
                </a:lnTo>
                <a:lnTo>
                  <a:pt x="16" y="5"/>
                </a:lnTo>
                <a:lnTo>
                  <a:pt x="10" y="11"/>
                </a:lnTo>
                <a:lnTo>
                  <a:pt x="5" y="11"/>
                </a:lnTo>
                <a:lnTo>
                  <a:pt x="5" y="16"/>
                </a:lnTo>
                <a:lnTo>
                  <a:pt x="0" y="16"/>
                </a:lnTo>
                <a:lnTo>
                  <a:pt x="0" y="22"/>
                </a:lnTo>
                <a:lnTo>
                  <a:pt x="0" y="27"/>
                </a:lnTo>
                <a:lnTo>
                  <a:pt x="0" y="32"/>
                </a:lnTo>
                <a:lnTo>
                  <a:pt x="0" y="32"/>
                </a:lnTo>
                <a:lnTo>
                  <a:pt x="0" y="38"/>
                </a:lnTo>
                <a:lnTo>
                  <a:pt x="0" y="43"/>
                </a:lnTo>
                <a:lnTo>
                  <a:pt x="0" y="49"/>
                </a:lnTo>
                <a:lnTo>
                  <a:pt x="0" y="49"/>
                </a:lnTo>
                <a:lnTo>
                  <a:pt x="5" y="54"/>
                </a:lnTo>
                <a:lnTo>
                  <a:pt x="5" y="59"/>
                </a:lnTo>
                <a:lnTo>
                  <a:pt x="10" y="59"/>
                </a:lnTo>
                <a:lnTo>
                  <a:pt x="16" y="65"/>
                </a:lnTo>
                <a:lnTo>
                  <a:pt x="16" y="65"/>
                </a:lnTo>
                <a:lnTo>
                  <a:pt x="21" y="65"/>
                </a:lnTo>
                <a:lnTo>
                  <a:pt x="27" y="70"/>
                </a:lnTo>
                <a:lnTo>
                  <a:pt x="32" y="70"/>
                </a:lnTo>
                <a:lnTo>
                  <a:pt x="32" y="70"/>
                </a:lnTo>
                <a:lnTo>
                  <a:pt x="37" y="70"/>
                </a:lnTo>
                <a:lnTo>
                  <a:pt x="43" y="65"/>
                </a:lnTo>
                <a:lnTo>
                  <a:pt x="48" y="65"/>
                </a:lnTo>
                <a:lnTo>
                  <a:pt x="48" y="65"/>
                </a:lnTo>
                <a:lnTo>
                  <a:pt x="53" y="59"/>
                </a:lnTo>
                <a:lnTo>
                  <a:pt x="53" y="59"/>
                </a:lnTo>
                <a:lnTo>
                  <a:pt x="59" y="54"/>
                </a:lnTo>
                <a:lnTo>
                  <a:pt x="59" y="49"/>
                </a:lnTo>
                <a:lnTo>
                  <a:pt x="64" y="49"/>
                </a:lnTo>
                <a:lnTo>
                  <a:pt x="64" y="43"/>
                </a:lnTo>
                <a:lnTo>
                  <a:pt x="64" y="38"/>
                </a:lnTo>
                <a:lnTo>
                  <a:pt x="64" y="3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1" name="Freeform 52">
            <a:extLst>
              <a:ext uri="{FF2B5EF4-FFF2-40B4-BE49-F238E27FC236}">
                <a16:creationId xmlns:a16="http://schemas.microsoft.com/office/drawing/2014/main" xmlns="" id="{E8ED12FC-9895-4A55-BC83-2CBB0BACBA8D}"/>
              </a:ext>
            </a:extLst>
          </xdr:cNvPr>
          <xdr:cNvSpPr>
            <a:spLocks/>
          </xdr:cNvSpPr>
        </xdr:nvSpPr>
        <xdr:spPr bwMode="auto">
          <a:xfrm>
            <a:off x="3406" y="517"/>
            <a:ext cx="64" cy="70"/>
          </a:xfrm>
          <a:custGeom>
            <a:avLst/>
            <a:gdLst>
              <a:gd name="T0" fmla="*/ 12 w 12"/>
              <a:gd name="T1" fmla="*/ 6 h 13"/>
              <a:gd name="T2" fmla="*/ 12 w 12"/>
              <a:gd name="T3" fmla="*/ 5 h 13"/>
              <a:gd name="T4" fmla="*/ 12 w 12"/>
              <a:gd name="T5" fmla="*/ 4 h 13"/>
              <a:gd name="T6" fmla="*/ 11 w 12"/>
              <a:gd name="T7" fmla="*/ 3 h 13"/>
              <a:gd name="T8" fmla="*/ 11 w 12"/>
              <a:gd name="T9" fmla="*/ 3 h 13"/>
              <a:gd name="T10" fmla="*/ 10 w 12"/>
              <a:gd name="T11" fmla="*/ 2 h 13"/>
              <a:gd name="T12" fmla="*/ 10 w 12"/>
              <a:gd name="T13" fmla="*/ 2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0 h 13"/>
              <a:gd name="T20" fmla="*/ 7 w 12"/>
              <a:gd name="T21" fmla="*/ 0 h 13"/>
              <a:gd name="T22" fmla="*/ 6 w 12"/>
              <a:gd name="T23" fmla="*/ 0 h 13"/>
              <a:gd name="T24" fmla="*/ 6 w 12"/>
              <a:gd name="T25" fmla="*/ 0 h 13"/>
              <a:gd name="T26" fmla="*/ 5 w 12"/>
              <a:gd name="T27" fmla="*/ 0 h 13"/>
              <a:gd name="T28" fmla="*/ 4 w 12"/>
              <a:gd name="T29" fmla="*/ 0 h 13"/>
              <a:gd name="T30" fmla="*/ 3 w 12"/>
              <a:gd name="T31" fmla="*/ 1 h 13"/>
              <a:gd name="T32" fmla="*/ 3 w 12"/>
              <a:gd name="T33" fmla="*/ 1 h 13"/>
              <a:gd name="T34" fmla="*/ 2 w 12"/>
              <a:gd name="T35" fmla="*/ 2 h 13"/>
              <a:gd name="T36" fmla="*/ 1 w 12"/>
              <a:gd name="T37" fmla="*/ 2 h 13"/>
              <a:gd name="T38" fmla="*/ 1 w 12"/>
              <a:gd name="T39" fmla="*/ 3 h 13"/>
              <a:gd name="T40" fmla="*/ 0 w 12"/>
              <a:gd name="T41" fmla="*/ 3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6 h 13"/>
              <a:gd name="T48" fmla="*/ 0 w 12"/>
              <a:gd name="T49" fmla="*/ 6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0 w 12"/>
              <a:gd name="T57" fmla="*/ 9 h 13"/>
              <a:gd name="T58" fmla="*/ 1 w 12"/>
              <a:gd name="T59" fmla="*/ 10 h 13"/>
              <a:gd name="T60" fmla="*/ 1 w 12"/>
              <a:gd name="T61" fmla="*/ 11 h 13"/>
              <a:gd name="T62" fmla="*/ 2 w 12"/>
              <a:gd name="T63" fmla="*/ 11 h 13"/>
              <a:gd name="T64" fmla="*/ 3 w 12"/>
              <a:gd name="T65" fmla="*/ 12 h 13"/>
              <a:gd name="T66" fmla="*/ 3 w 12"/>
              <a:gd name="T67" fmla="*/ 12 h 13"/>
              <a:gd name="T68" fmla="*/ 4 w 12"/>
              <a:gd name="T69" fmla="*/ 12 h 13"/>
              <a:gd name="T70" fmla="*/ 5 w 12"/>
              <a:gd name="T71" fmla="*/ 13 h 13"/>
              <a:gd name="T72" fmla="*/ 6 w 12"/>
              <a:gd name="T73" fmla="*/ 13 h 13"/>
              <a:gd name="T74" fmla="*/ 6 w 12"/>
              <a:gd name="T75" fmla="*/ 13 h 13"/>
              <a:gd name="T76" fmla="*/ 7 w 12"/>
              <a:gd name="T77" fmla="*/ 13 h 13"/>
              <a:gd name="T78" fmla="*/ 8 w 12"/>
              <a:gd name="T79" fmla="*/ 12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1 h 13"/>
              <a:gd name="T86" fmla="*/ 10 w 12"/>
              <a:gd name="T87" fmla="*/ 11 h 13"/>
              <a:gd name="T88" fmla="*/ 11 w 12"/>
              <a:gd name="T89" fmla="*/ 10 h 13"/>
              <a:gd name="T90" fmla="*/ 11 w 12"/>
              <a:gd name="T91" fmla="*/ 9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6 h 13"/>
              <a:gd name="T100" fmla="*/ 12 w 12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6"/>
                </a:moveTo>
                <a:lnTo>
                  <a:pt x="12" y="5"/>
                </a:lnTo>
                <a:lnTo>
                  <a:pt x="12" y="4"/>
                </a:lnTo>
                <a:lnTo>
                  <a:pt x="11" y="3"/>
                </a:lnTo>
                <a:lnTo>
                  <a:pt x="11" y="3"/>
                </a:lnTo>
                <a:lnTo>
                  <a:pt x="10" y="2"/>
                </a:lnTo>
                <a:lnTo>
                  <a:pt x="10" y="2"/>
                </a:lnTo>
                <a:lnTo>
                  <a:pt x="9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2" y="11"/>
                </a:lnTo>
                <a:lnTo>
                  <a:pt x="3" y="12"/>
                </a:lnTo>
                <a:lnTo>
                  <a:pt x="3" y="12"/>
                </a:lnTo>
                <a:lnTo>
                  <a:pt x="4" y="12"/>
                </a:lnTo>
                <a:lnTo>
                  <a:pt x="5" y="13"/>
                </a:lnTo>
                <a:lnTo>
                  <a:pt x="6" y="13"/>
                </a:lnTo>
                <a:lnTo>
                  <a:pt x="6" y="13"/>
                </a:lnTo>
                <a:lnTo>
                  <a:pt x="7" y="13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0" y="11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6"/>
                </a:lnTo>
                <a:lnTo>
                  <a:pt x="12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2" name="Freeform 53">
            <a:extLst>
              <a:ext uri="{FF2B5EF4-FFF2-40B4-BE49-F238E27FC236}">
                <a16:creationId xmlns:a16="http://schemas.microsoft.com/office/drawing/2014/main" xmlns="" id="{75CFC985-C5FF-4883-B621-09276CAEB318}"/>
              </a:ext>
            </a:extLst>
          </xdr:cNvPr>
          <xdr:cNvSpPr>
            <a:spLocks/>
          </xdr:cNvSpPr>
        </xdr:nvSpPr>
        <xdr:spPr bwMode="auto">
          <a:xfrm>
            <a:off x="4084" y="652"/>
            <a:ext cx="65" cy="65"/>
          </a:xfrm>
          <a:custGeom>
            <a:avLst/>
            <a:gdLst>
              <a:gd name="T0" fmla="*/ 65 w 65"/>
              <a:gd name="T1" fmla="*/ 27 h 65"/>
              <a:gd name="T2" fmla="*/ 65 w 65"/>
              <a:gd name="T3" fmla="*/ 27 h 65"/>
              <a:gd name="T4" fmla="*/ 65 w 65"/>
              <a:gd name="T5" fmla="*/ 22 h 65"/>
              <a:gd name="T6" fmla="*/ 65 w 65"/>
              <a:gd name="T7" fmla="*/ 16 h 65"/>
              <a:gd name="T8" fmla="*/ 60 w 65"/>
              <a:gd name="T9" fmla="*/ 11 h 65"/>
              <a:gd name="T10" fmla="*/ 60 w 65"/>
              <a:gd name="T11" fmla="*/ 11 h 65"/>
              <a:gd name="T12" fmla="*/ 54 w 65"/>
              <a:gd name="T13" fmla="*/ 5 h 65"/>
              <a:gd name="T14" fmla="*/ 49 w 65"/>
              <a:gd name="T15" fmla="*/ 5 h 65"/>
              <a:gd name="T16" fmla="*/ 49 w 65"/>
              <a:gd name="T17" fmla="*/ 0 h 65"/>
              <a:gd name="T18" fmla="*/ 43 w 65"/>
              <a:gd name="T19" fmla="*/ 0 h 65"/>
              <a:gd name="T20" fmla="*/ 38 w 65"/>
              <a:gd name="T21" fmla="*/ 0 h 65"/>
              <a:gd name="T22" fmla="*/ 33 w 65"/>
              <a:gd name="T23" fmla="*/ 0 h 65"/>
              <a:gd name="T24" fmla="*/ 33 w 65"/>
              <a:gd name="T25" fmla="*/ 0 h 65"/>
              <a:gd name="T26" fmla="*/ 27 w 65"/>
              <a:gd name="T27" fmla="*/ 0 h 65"/>
              <a:gd name="T28" fmla="*/ 22 w 65"/>
              <a:gd name="T29" fmla="*/ 0 h 65"/>
              <a:gd name="T30" fmla="*/ 16 w 65"/>
              <a:gd name="T31" fmla="*/ 0 h 65"/>
              <a:gd name="T32" fmla="*/ 16 w 65"/>
              <a:gd name="T33" fmla="*/ 5 h 65"/>
              <a:gd name="T34" fmla="*/ 11 w 65"/>
              <a:gd name="T35" fmla="*/ 5 h 65"/>
              <a:gd name="T36" fmla="*/ 6 w 65"/>
              <a:gd name="T37" fmla="*/ 11 h 65"/>
              <a:gd name="T38" fmla="*/ 6 w 65"/>
              <a:gd name="T39" fmla="*/ 11 h 65"/>
              <a:gd name="T40" fmla="*/ 0 w 65"/>
              <a:gd name="T41" fmla="*/ 16 h 65"/>
              <a:gd name="T42" fmla="*/ 0 w 65"/>
              <a:gd name="T43" fmla="*/ 22 h 65"/>
              <a:gd name="T44" fmla="*/ 0 w 65"/>
              <a:gd name="T45" fmla="*/ 27 h 65"/>
              <a:gd name="T46" fmla="*/ 0 w 65"/>
              <a:gd name="T47" fmla="*/ 27 h 65"/>
              <a:gd name="T48" fmla="*/ 0 w 65"/>
              <a:gd name="T49" fmla="*/ 32 h 65"/>
              <a:gd name="T50" fmla="*/ 0 w 65"/>
              <a:gd name="T51" fmla="*/ 38 h 65"/>
              <a:gd name="T52" fmla="*/ 0 w 65"/>
              <a:gd name="T53" fmla="*/ 43 h 65"/>
              <a:gd name="T54" fmla="*/ 0 w 65"/>
              <a:gd name="T55" fmla="*/ 43 h 65"/>
              <a:gd name="T56" fmla="*/ 0 w 65"/>
              <a:gd name="T57" fmla="*/ 48 h 65"/>
              <a:gd name="T58" fmla="*/ 6 w 65"/>
              <a:gd name="T59" fmla="*/ 54 h 65"/>
              <a:gd name="T60" fmla="*/ 6 w 65"/>
              <a:gd name="T61" fmla="*/ 54 h 65"/>
              <a:gd name="T62" fmla="*/ 11 w 65"/>
              <a:gd name="T63" fmla="*/ 59 h 65"/>
              <a:gd name="T64" fmla="*/ 16 w 65"/>
              <a:gd name="T65" fmla="*/ 59 h 65"/>
              <a:gd name="T66" fmla="*/ 16 w 65"/>
              <a:gd name="T67" fmla="*/ 65 h 65"/>
              <a:gd name="T68" fmla="*/ 22 w 65"/>
              <a:gd name="T69" fmla="*/ 65 h 65"/>
              <a:gd name="T70" fmla="*/ 27 w 65"/>
              <a:gd name="T71" fmla="*/ 65 h 65"/>
              <a:gd name="T72" fmla="*/ 33 w 65"/>
              <a:gd name="T73" fmla="*/ 65 h 65"/>
              <a:gd name="T74" fmla="*/ 33 w 65"/>
              <a:gd name="T75" fmla="*/ 65 h 65"/>
              <a:gd name="T76" fmla="*/ 38 w 65"/>
              <a:gd name="T77" fmla="*/ 65 h 65"/>
              <a:gd name="T78" fmla="*/ 43 w 65"/>
              <a:gd name="T79" fmla="*/ 65 h 65"/>
              <a:gd name="T80" fmla="*/ 49 w 65"/>
              <a:gd name="T81" fmla="*/ 65 h 65"/>
              <a:gd name="T82" fmla="*/ 49 w 65"/>
              <a:gd name="T83" fmla="*/ 59 h 65"/>
              <a:gd name="T84" fmla="*/ 54 w 65"/>
              <a:gd name="T85" fmla="*/ 59 h 65"/>
              <a:gd name="T86" fmla="*/ 60 w 65"/>
              <a:gd name="T87" fmla="*/ 54 h 65"/>
              <a:gd name="T88" fmla="*/ 60 w 65"/>
              <a:gd name="T89" fmla="*/ 54 h 65"/>
              <a:gd name="T90" fmla="*/ 65 w 65"/>
              <a:gd name="T91" fmla="*/ 48 h 65"/>
              <a:gd name="T92" fmla="*/ 65 w 65"/>
              <a:gd name="T93" fmla="*/ 43 h 65"/>
              <a:gd name="T94" fmla="*/ 65 w 65"/>
              <a:gd name="T95" fmla="*/ 43 h 65"/>
              <a:gd name="T96" fmla="*/ 65 w 65"/>
              <a:gd name="T97" fmla="*/ 38 h 65"/>
              <a:gd name="T98" fmla="*/ 65 w 65"/>
              <a:gd name="T99" fmla="*/ 32 h 65"/>
              <a:gd name="T100" fmla="*/ 65 w 65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5" h="65">
                <a:moveTo>
                  <a:pt x="65" y="27"/>
                </a:moveTo>
                <a:lnTo>
                  <a:pt x="65" y="27"/>
                </a:lnTo>
                <a:lnTo>
                  <a:pt x="65" y="22"/>
                </a:lnTo>
                <a:lnTo>
                  <a:pt x="65" y="16"/>
                </a:lnTo>
                <a:lnTo>
                  <a:pt x="60" y="11"/>
                </a:lnTo>
                <a:lnTo>
                  <a:pt x="60" y="11"/>
                </a:lnTo>
                <a:lnTo>
                  <a:pt x="54" y="5"/>
                </a:lnTo>
                <a:lnTo>
                  <a:pt x="49" y="5"/>
                </a:lnTo>
                <a:lnTo>
                  <a:pt x="49" y="0"/>
                </a:lnTo>
                <a:lnTo>
                  <a:pt x="43" y="0"/>
                </a:lnTo>
                <a:lnTo>
                  <a:pt x="38" y="0"/>
                </a:lnTo>
                <a:lnTo>
                  <a:pt x="33" y="0"/>
                </a:lnTo>
                <a:lnTo>
                  <a:pt x="33" y="0"/>
                </a:lnTo>
                <a:lnTo>
                  <a:pt x="27" y="0"/>
                </a:lnTo>
                <a:lnTo>
                  <a:pt x="22" y="0"/>
                </a:lnTo>
                <a:lnTo>
                  <a:pt x="16" y="0"/>
                </a:lnTo>
                <a:lnTo>
                  <a:pt x="16" y="5"/>
                </a:lnTo>
                <a:lnTo>
                  <a:pt x="11" y="5"/>
                </a:lnTo>
                <a:lnTo>
                  <a:pt x="6" y="11"/>
                </a:lnTo>
                <a:lnTo>
                  <a:pt x="6" y="11"/>
                </a:lnTo>
                <a:lnTo>
                  <a:pt x="0" y="16"/>
                </a:lnTo>
                <a:lnTo>
                  <a:pt x="0" y="22"/>
                </a:lnTo>
                <a:lnTo>
                  <a:pt x="0" y="27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43"/>
                </a:lnTo>
                <a:lnTo>
                  <a:pt x="0" y="43"/>
                </a:lnTo>
                <a:lnTo>
                  <a:pt x="0" y="48"/>
                </a:lnTo>
                <a:lnTo>
                  <a:pt x="6" y="54"/>
                </a:lnTo>
                <a:lnTo>
                  <a:pt x="6" y="54"/>
                </a:lnTo>
                <a:lnTo>
                  <a:pt x="11" y="59"/>
                </a:lnTo>
                <a:lnTo>
                  <a:pt x="16" y="59"/>
                </a:lnTo>
                <a:lnTo>
                  <a:pt x="16" y="65"/>
                </a:lnTo>
                <a:lnTo>
                  <a:pt x="22" y="65"/>
                </a:lnTo>
                <a:lnTo>
                  <a:pt x="27" y="65"/>
                </a:lnTo>
                <a:lnTo>
                  <a:pt x="33" y="65"/>
                </a:lnTo>
                <a:lnTo>
                  <a:pt x="33" y="65"/>
                </a:lnTo>
                <a:lnTo>
                  <a:pt x="38" y="65"/>
                </a:lnTo>
                <a:lnTo>
                  <a:pt x="43" y="65"/>
                </a:lnTo>
                <a:lnTo>
                  <a:pt x="49" y="65"/>
                </a:lnTo>
                <a:lnTo>
                  <a:pt x="49" y="59"/>
                </a:lnTo>
                <a:lnTo>
                  <a:pt x="54" y="59"/>
                </a:lnTo>
                <a:lnTo>
                  <a:pt x="60" y="54"/>
                </a:lnTo>
                <a:lnTo>
                  <a:pt x="60" y="54"/>
                </a:lnTo>
                <a:lnTo>
                  <a:pt x="65" y="48"/>
                </a:lnTo>
                <a:lnTo>
                  <a:pt x="65" y="43"/>
                </a:lnTo>
                <a:lnTo>
                  <a:pt x="65" y="43"/>
                </a:lnTo>
                <a:lnTo>
                  <a:pt x="65" y="38"/>
                </a:lnTo>
                <a:lnTo>
                  <a:pt x="65" y="32"/>
                </a:lnTo>
                <a:lnTo>
                  <a:pt x="65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3" name="Freeform 54">
            <a:extLst>
              <a:ext uri="{FF2B5EF4-FFF2-40B4-BE49-F238E27FC236}">
                <a16:creationId xmlns:a16="http://schemas.microsoft.com/office/drawing/2014/main" xmlns="" id="{9C9A2052-2BA6-42A7-ADDE-DB1874B86294}"/>
              </a:ext>
            </a:extLst>
          </xdr:cNvPr>
          <xdr:cNvSpPr>
            <a:spLocks/>
          </xdr:cNvSpPr>
        </xdr:nvSpPr>
        <xdr:spPr bwMode="auto">
          <a:xfrm>
            <a:off x="4084" y="652"/>
            <a:ext cx="65" cy="65"/>
          </a:xfrm>
          <a:custGeom>
            <a:avLst/>
            <a:gdLst>
              <a:gd name="T0" fmla="*/ 12 w 12"/>
              <a:gd name="T1" fmla="*/ 5 h 12"/>
              <a:gd name="T2" fmla="*/ 12 w 12"/>
              <a:gd name="T3" fmla="*/ 5 h 12"/>
              <a:gd name="T4" fmla="*/ 12 w 12"/>
              <a:gd name="T5" fmla="*/ 4 h 12"/>
              <a:gd name="T6" fmla="*/ 12 w 12"/>
              <a:gd name="T7" fmla="*/ 3 h 12"/>
              <a:gd name="T8" fmla="*/ 11 w 12"/>
              <a:gd name="T9" fmla="*/ 2 h 12"/>
              <a:gd name="T10" fmla="*/ 11 w 12"/>
              <a:gd name="T11" fmla="*/ 2 h 12"/>
              <a:gd name="T12" fmla="*/ 10 w 12"/>
              <a:gd name="T13" fmla="*/ 1 h 12"/>
              <a:gd name="T14" fmla="*/ 9 w 12"/>
              <a:gd name="T15" fmla="*/ 1 h 12"/>
              <a:gd name="T16" fmla="*/ 9 w 12"/>
              <a:gd name="T17" fmla="*/ 0 h 12"/>
              <a:gd name="T18" fmla="*/ 8 w 12"/>
              <a:gd name="T19" fmla="*/ 0 h 12"/>
              <a:gd name="T20" fmla="*/ 7 w 12"/>
              <a:gd name="T21" fmla="*/ 0 h 12"/>
              <a:gd name="T22" fmla="*/ 6 w 12"/>
              <a:gd name="T23" fmla="*/ 0 h 12"/>
              <a:gd name="T24" fmla="*/ 6 w 12"/>
              <a:gd name="T25" fmla="*/ 0 h 12"/>
              <a:gd name="T26" fmla="*/ 5 w 12"/>
              <a:gd name="T27" fmla="*/ 0 h 12"/>
              <a:gd name="T28" fmla="*/ 4 w 12"/>
              <a:gd name="T29" fmla="*/ 0 h 12"/>
              <a:gd name="T30" fmla="*/ 3 w 12"/>
              <a:gd name="T31" fmla="*/ 0 h 12"/>
              <a:gd name="T32" fmla="*/ 3 w 12"/>
              <a:gd name="T33" fmla="*/ 1 h 12"/>
              <a:gd name="T34" fmla="*/ 2 w 12"/>
              <a:gd name="T35" fmla="*/ 1 h 12"/>
              <a:gd name="T36" fmla="*/ 1 w 12"/>
              <a:gd name="T37" fmla="*/ 2 h 12"/>
              <a:gd name="T38" fmla="*/ 1 w 12"/>
              <a:gd name="T39" fmla="*/ 2 h 12"/>
              <a:gd name="T40" fmla="*/ 0 w 12"/>
              <a:gd name="T41" fmla="*/ 3 h 12"/>
              <a:gd name="T42" fmla="*/ 0 w 12"/>
              <a:gd name="T43" fmla="*/ 4 h 12"/>
              <a:gd name="T44" fmla="*/ 0 w 12"/>
              <a:gd name="T45" fmla="*/ 5 h 12"/>
              <a:gd name="T46" fmla="*/ 0 w 12"/>
              <a:gd name="T47" fmla="*/ 5 h 12"/>
              <a:gd name="T48" fmla="*/ 0 w 12"/>
              <a:gd name="T49" fmla="*/ 6 h 12"/>
              <a:gd name="T50" fmla="*/ 0 w 12"/>
              <a:gd name="T51" fmla="*/ 7 h 12"/>
              <a:gd name="T52" fmla="*/ 0 w 12"/>
              <a:gd name="T53" fmla="*/ 8 h 12"/>
              <a:gd name="T54" fmla="*/ 0 w 12"/>
              <a:gd name="T55" fmla="*/ 8 h 12"/>
              <a:gd name="T56" fmla="*/ 0 w 12"/>
              <a:gd name="T57" fmla="*/ 9 h 12"/>
              <a:gd name="T58" fmla="*/ 1 w 12"/>
              <a:gd name="T59" fmla="*/ 10 h 12"/>
              <a:gd name="T60" fmla="*/ 1 w 12"/>
              <a:gd name="T61" fmla="*/ 10 h 12"/>
              <a:gd name="T62" fmla="*/ 2 w 12"/>
              <a:gd name="T63" fmla="*/ 11 h 12"/>
              <a:gd name="T64" fmla="*/ 3 w 12"/>
              <a:gd name="T65" fmla="*/ 11 h 12"/>
              <a:gd name="T66" fmla="*/ 3 w 12"/>
              <a:gd name="T67" fmla="*/ 12 h 12"/>
              <a:gd name="T68" fmla="*/ 4 w 12"/>
              <a:gd name="T69" fmla="*/ 12 h 12"/>
              <a:gd name="T70" fmla="*/ 5 w 12"/>
              <a:gd name="T71" fmla="*/ 12 h 12"/>
              <a:gd name="T72" fmla="*/ 6 w 12"/>
              <a:gd name="T73" fmla="*/ 12 h 12"/>
              <a:gd name="T74" fmla="*/ 6 w 12"/>
              <a:gd name="T75" fmla="*/ 12 h 12"/>
              <a:gd name="T76" fmla="*/ 7 w 12"/>
              <a:gd name="T77" fmla="*/ 12 h 12"/>
              <a:gd name="T78" fmla="*/ 8 w 12"/>
              <a:gd name="T79" fmla="*/ 12 h 12"/>
              <a:gd name="T80" fmla="*/ 9 w 12"/>
              <a:gd name="T81" fmla="*/ 12 h 12"/>
              <a:gd name="T82" fmla="*/ 9 w 12"/>
              <a:gd name="T83" fmla="*/ 11 h 12"/>
              <a:gd name="T84" fmla="*/ 10 w 12"/>
              <a:gd name="T85" fmla="*/ 11 h 12"/>
              <a:gd name="T86" fmla="*/ 11 w 12"/>
              <a:gd name="T87" fmla="*/ 10 h 12"/>
              <a:gd name="T88" fmla="*/ 11 w 12"/>
              <a:gd name="T89" fmla="*/ 10 h 12"/>
              <a:gd name="T90" fmla="*/ 12 w 12"/>
              <a:gd name="T91" fmla="*/ 9 h 12"/>
              <a:gd name="T92" fmla="*/ 12 w 12"/>
              <a:gd name="T93" fmla="*/ 8 h 12"/>
              <a:gd name="T94" fmla="*/ 12 w 12"/>
              <a:gd name="T95" fmla="*/ 8 h 12"/>
              <a:gd name="T96" fmla="*/ 12 w 12"/>
              <a:gd name="T97" fmla="*/ 7 h 12"/>
              <a:gd name="T98" fmla="*/ 12 w 12"/>
              <a:gd name="T99" fmla="*/ 6 h 12"/>
              <a:gd name="T100" fmla="*/ 12 w 12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2">
                <a:moveTo>
                  <a:pt x="12" y="5"/>
                </a:moveTo>
                <a:lnTo>
                  <a:pt x="12" y="5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1" y="2"/>
                </a:lnTo>
                <a:lnTo>
                  <a:pt x="10" y="1"/>
                </a:lnTo>
                <a:lnTo>
                  <a:pt x="9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0"/>
                </a:lnTo>
                <a:lnTo>
                  <a:pt x="3" y="1"/>
                </a:lnTo>
                <a:lnTo>
                  <a:pt x="2" y="1"/>
                </a:lnTo>
                <a:lnTo>
                  <a:pt x="1" y="2"/>
                </a:lnTo>
                <a:lnTo>
                  <a:pt x="1" y="2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3" y="11"/>
                </a:lnTo>
                <a:lnTo>
                  <a:pt x="3" y="12"/>
                </a:lnTo>
                <a:lnTo>
                  <a:pt x="4" y="12"/>
                </a:lnTo>
                <a:lnTo>
                  <a:pt x="5" y="12"/>
                </a:lnTo>
                <a:lnTo>
                  <a:pt x="6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1"/>
                </a:lnTo>
                <a:lnTo>
                  <a:pt x="10" y="11"/>
                </a:lnTo>
                <a:lnTo>
                  <a:pt x="11" y="10"/>
                </a:lnTo>
                <a:lnTo>
                  <a:pt x="11" y="10"/>
                </a:lnTo>
                <a:lnTo>
                  <a:pt x="12" y="9"/>
                </a:lnTo>
                <a:lnTo>
                  <a:pt x="12" y="8"/>
                </a:lnTo>
                <a:lnTo>
                  <a:pt x="12" y="8"/>
                </a:lnTo>
                <a:lnTo>
                  <a:pt x="12" y="7"/>
                </a:lnTo>
                <a:lnTo>
                  <a:pt x="12" y="6"/>
                </a:lnTo>
                <a:lnTo>
                  <a:pt x="12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4" name="Freeform 55">
            <a:extLst>
              <a:ext uri="{FF2B5EF4-FFF2-40B4-BE49-F238E27FC236}">
                <a16:creationId xmlns:a16="http://schemas.microsoft.com/office/drawing/2014/main" xmlns="" id="{D0D618A2-571E-4838-BE23-D75443977D75}"/>
              </a:ext>
            </a:extLst>
          </xdr:cNvPr>
          <xdr:cNvSpPr>
            <a:spLocks/>
          </xdr:cNvSpPr>
        </xdr:nvSpPr>
        <xdr:spPr bwMode="auto">
          <a:xfrm>
            <a:off x="4720" y="1078"/>
            <a:ext cx="65" cy="70"/>
          </a:xfrm>
          <a:custGeom>
            <a:avLst/>
            <a:gdLst>
              <a:gd name="T0" fmla="*/ 65 w 65"/>
              <a:gd name="T1" fmla="*/ 32 h 70"/>
              <a:gd name="T2" fmla="*/ 65 w 65"/>
              <a:gd name="T3" fmla="*/ 27 h 70"/>
              <a:gd name="T4" fmla="*/ 65 w 65"/>
              <a:gd name="T5" fmla="*/ 22 h 70"/>
              <a:gd name="T6" fmla="*/ 59 w 65"/>
              <a:gd name="T7" fmla="*/ 22 h 70"/>
              <a:gd name="T8" fmla="*/ 59 w 65"/>
              <a:gd name="T9" fmla="*/ 16 h 70"/>
              <a:gd name="T10" fmla="*/ 54 w 65"/>
              <a:gd name="T11" fmla="*/ 11 h 70"/>
              <a:gd name="T12" fmla="*/ 54 w 65"/>
              <a:gd name="T13" fmla="*/ 11 h 70"/>
              <a:gd name="T14" fmla="*/ 48 w 65"/>
              <a:gd name="T15" fmla="*/ 5 h 70"/>
              <a:gd name="T16" fmla="*/ 48 w 65"/>
              <a:gd name="T17" fmla="*/ 5 h 70"/>
              <a:gd name="T18" fmla="*/ 43 w 65"/>
              <a:gd name="T19" fmla="*/ 5 h 70"/>
              <a:gd name="T20" fmla="*/ 38 w 65"/>
              <a:gd name="T21" fmla="*/ 0 h 70"/>
              <a:gd name="T22" fmla="*/ 32 w 65"/>
              <a:gd name="T23" fmla="*/ 0 h 70"/>
              <a:gd name="T24" fmla="*/ 27 w 65"/>
              <a:gd name="T25" fmla="*/ 0 h 70"/>
              <a:gd name="T26" fmla="*/ 27 w 65"/>
              <a:gd name="T27" fmla="*/ 0 h 70"/>
              <a:gd name="T28" fmla="*/ 21 w 65"/>
              <a:gd name="T29" fmla="*/ 5 h 70"/>
              <a:gd name="T30" fmla="*/ 16 w 65"/>
              <a:gd name="T31" fmla="*/ 5 h 70"/>
              <a:gd name="T32" fmla="*/ 16 w 65"/>
              <a:gd name="T33" fmla="*/ 5 h 70"/>
              <a:gd name="T34" fmla="*/ 11 w 65"/>
              <a:gd name="T35" fmla="*/ 11 h 70"/>
              <a:gd name="T36" fmla="*/ 5 w 65"/>
              <a:gd name="T37" fmla="*/ 11 h 70"/>
              <a:gd name="T38" fmla="*/ 5 w 65"/>
              <a:gd name="T39" fmla="*/ 16 h 70"/>
              <a:gd name="T40" fmla="*/ 0 w 65"/>
              <a:gd name="T41" fmla="*/ 22 h 70"/>
              <a:gd name="T42" fmla="*/ 0 w 65"/>
              <a:gd name="T43" fmla="*/ 22 h 70"/>
              <a:gd name="T44" fmla="*/ 0 w 65"/>
              <a:gd name="T45" fmla="*/ 27 h 70"/>
              <a:gd name="T46" fmla="*/ 0 w 65"/>
              <a:gd name="T47" fmla="*/ 32 h 70"/>
              <a:gd name="T48" fmla="*/ 0 w 65"/>
              <a:gd name="T49" fmla="*/ 38 h 70"/>
              <a:gd name="T50" fmla="*/ 0 w 65"/>
              <a:gd name="T51" fmla="*/ 38 h 70"/>
              <a:gd name="T52" fmla="*/ 0 w 65"/>
              <a:gd name="T53" fmla="*/ 43 h 70"/>
              <a:gd name="T54" fmla="*/ 0 w 65"/>
              <a:gd name="T55" fmla="*/ 49 h 70"/>
              <a:gd name="T56" fmla="*/ 0 w 65"/>
              <a:gd name="T57" fmla="*/ 54 h 70"/>
              <a:gd name="T58" fmla="*/ 5 w 65"/>
              <a:gd name="T59" fmla="*/ 54 h 70"/>
              <a:gd name="T60" fmla="*/ 5 w 65"/>
              <a:gd name="T61" fmla="*/ 59 h 70"/>
              <a:gd name="T62" fmla="*/ 11 w 65"/>
              <a:gd name="T63" fmla="*/ 65 h 70"/>
              <a:gd name="T64" fmla="*/ 16 w 65"/>
              <a:gd name="T65" fmla="*/ 65 h 70"/>
              <a:gd name="T66" fmla="*/ 16 w 65"/>
              <a:gd name="T67" fmla="*/ 65 h 70"/>
              <a:gd name="T68" fmla="*/ 21 w 65"/>
              <a:gd name="T69" fmla="*/ 70 h 70"/>
              <a:gd name="T70" fmla="*/ 27 w 65"/>
              <a:gd name="T71" fmla="*/ 70 h 70"/>
              <a:gd name="T72" fmla="*/ 27 w 65"/>
              <a:gd name="T73" fmla="*/ 70 h 70"/>
              <a:gd name="T74" fmla="*/ 32 w 65"/>
              <a:gd name="T75" fmla="*/ 70 h 70"/>
              <a:gd name="T76" fmla="*/ 38 w 65"/>
              <a:gd name="T77" fmla="*/ 70 h 70"/>
              <a:gd name="T78" fmla="*/ 43 w 65"/>
              <a:gd name="T79" fmla="*/ 70 h 70"/>
              <a:gd name="T80" fmla="*/ 48 w 65"/>
              <a:gd name="T81" fmla="*/ 65 h 70"/>
              <a:gd name="T82" fmla="*/ 48 w 65"/>
              <a:gd name="T83" fmla="*/ 65 h 70"/>
              <a:gd name="T84" fmla="*/ 54 w 65"/>
              <a:gd name="T85" fmla="*/ 65 h 70"/>
              <a:gd name="T86" fmla="*/ 54 w 65"/>
              <a:gd name="T87" fmla="*/ 59 h 70"/>
              <a:gd name="T88" fmla="*/ 59 w 65"/>
              <a:gd name="T89" fmla="*/ 54 h 70"/>
              <a:gd name="T90" fmla="*/ 59 w 65"/>
              <a:gd name="T91" fmla="*/ 54 h 70"/>
              <a:gd name="T92" fmla="*/ 65 w 65"/>
              <a:gd name="T93" fmla="*/ 49 h 70"/>
              <a:gd name="T94" fmla="*/ 65 w 65"/>
              <a:gd name="T95" fmla="*/ 43 h 70"/>
              <a:gd name="T96" fmla="*/ 65 w 65"/>
              <a:gd name="T97" fmla="*/ 38 h 70"/>
              <a:gd name="T98" fmla="*/ 65 w 65"/>
              <a:gd name="T99" fmla="*/ 38 h 70"/>
              <a:gd name="T100" fmla="*/ 65 w 65"/>
              <a:gd name="T101" fmla="*/ 32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5" h="70">
                <a:moveTo>
                  <a:pt x="65" y="32"/>
                </a:moveTo>
                <a:lnTo>
                  <a:pt x="65" y="27"/>
                </a:lnTo>
                <a:lnTo>
                  <a:pt x="65" y="22"/>
                </a:lnTo>
                <a:lnTo>
                  <a:pt x="59" y="22"/>
                </a:lnTo>
                <a:lnTo>
                  <a:pt x="59" y="16"/>
                </a:lnTo>
                <a:lnTo>
                  <a:pt x="54" y="11"/>
                </a:lnTo>
                <a:lnTo>
                  <a:pt x="54" y="11"/>
                </a:lnTo>
                <a:lnTo>
                  <a:pt x="48" y="5"/>
                </a:lnTo>
                <a:lnTo>
                  <a:pt x="48" y="5"/>
                </a:lnTo>
                <a:lnTo>
                  <a:pt x="43" y="5"/>
                </a:lnTo>
                <a:lnTo>
                  <a:pt x="38" y="0"/>
                </a:lnTo>
                <a:lnTo>
                  <a:pt x="32" y="0"/>
                </a:lnTo>
                <a:lnTo>
                  <a:pt x="27" y="0"/>
                </a:lnTo>
                <a:lnTo>
                  <a:pt x="27" y="0"/>
                </a:lnTo>
                <a:lnTo>
                  <a:pt x="21" y="5"/>
                </a:lnTo>
                <a:lnTo>
                  <a:pt x="16" y="5"/>
                </a:lnTo>
                <a:lnTo>
                  <a:pt x="16" y="5"/>
                </a:lnTo>
                <a:lnTo>
                  <a:pt x="11" y="11"/>
                </a:lnTo>
                <a:lnTo>
                  <a:pt x="5" y="11"/>
                </a:lnTo>
                <a:lnTo>
                  <a:pt x="5" y="16"/>
                </a:lnTo>
                <a:lnTo>
                  <a:pt x="0" y="22"/>
                </a:lnTo>
                <a:lnTo>
                  <a:pt x="0" y="22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38"/>
                </a:lnTo>
                <a:lnTo>
                  <a:pt x="0" y="43"/>
                </a:lnTo>
                <a:lnTo>
                  <a:pt x="0" y="49"/>
                </a:lnTo>
                <a:lnTo>
                  <a:pt x="0" y="54"/>
                </a:lnTo>
                <a:lnTo>
                  <a:pt x="5" y="54"/>
                </a:lnTo>
                <a:lnTo>
                  <a:pt x="5" y="59"/>
                </a:lnTo>
                <a:lnTo>
                  <a:pt x="11" y="65"/>
                </a:lnTo>
                <a:lnTo>
                  <a:pt x="16" y="65"/>
                </a:lnTo>
                <a:lnTo>
                  <a:pt x="16" y="65"/>
                </a:lnTo>
                <a:lnTo>
                  <a:pt x="21" y="70"/>
                </a:lnTo>
                <a:lnTo>
                  <a:pt x="27" y="70"/>
                </a:lnTo>
                <a:lnTo>
                  <a:pt x="27" y="70"/>
                </a:lnTo>
                <a:lnTo>
                  <a:pt x="32" y="70"/>
                </a:lnTo>
                <a:lnTo>
                  <a:pt x="38" y="70"/>
                </a:lnTo>
                <a:lnTo>
                  <a:pt x="43" y="70"/>
                </a:lnTo>
                <a:lnTo>
                  <a:pt x="48" y="65"/>
                </a:lnTo>
                <a:lnTo>
                  <a:pt x="48" y="65"/>
                </a:lnTo>
                <a:lnTo>
                  <a:pt x="54" y="65"/>
                </a:lnTo>
                <a:lnTo>
                  <a:pt x="54" y="59"/>
                </a:lnTo>
                <a:lnTo>
                  <a:pt x="59" y="54"/>
                </a:lnTo>
                <a:lnTo>
                  <a:pt x="59" y="54"/>
                </a:lnTo>
                <a:lnTo>
                  <a:pt x="65" y="49"/>
                </a:lnTo>
                <a:lnTo>
                  <a:pt x="65" y="43"/>
                </a:lnTo>
                <a:lnTo>
                  <a:pt x="65" y="38"/>
                </a:lnTo>
                <a:lnTo>
                  <a:pt x="65" y="38"/>
                </a:lnTo>
                <a:lnTo>
                  <a:pt x="65" y="3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5" name="Freeform 56">
            <a:extLst>
              <a:ext uri="{FF2B5EF4-FFF2-40B4-BE49-F238E27FC236}">
                <a16:creationId xmlns:a16="http://schemas.microsoft.com/office/drawing/2014/main" xmlns="" id="{91BB4DC3-C533-4ED6-9BC2-D757CA4649B7}"/>
              </a:ext>
            </a:extLst>
          </xdr:cNvPr>
          <xdr:cNvSpPr>
            <a:spLocks/>
          </xdr:cNvSpPr>
        </xdr:nvSpPr>
        <xdr:spPr bwMode="auto">
          <a:xfrm>
            <a:off x="4720" y="1078"/>
            <a:ext cx="65" cy="70"/>
          </a:xfrm>
          <a:custGeom>
            <a:avLst/>
            <a:gdLst>
              <a:gd name="T0" fmla="*/ 12 w 12"/>
              <a:gd name="T1" fmla="*/ 6 h 13"/>
              <a:gd name="T2" fmla="*/ 12 w 12"/>
              <a:gd name="T3" fmla="*/ 5 h 13"/>
              <a:gd name="T4" fmla="*/ 12 w 12"/>
              <a:gd name="T5" fmla="*/ 4 h 13"/>
              <a:gd name="T6" fmla="*/ 11 w 12"/>
              <a:gd name="T7" fmla="*/ 4 h 13"/>
              <a:gd name="T8" fmla="*/ 11 w 12"/>
              <a:gd name="T9" fmla="*/ 3 h 13"/>
              <a:gd name="T10" fmla="*/ 10 w 12"/>
              <a:gd name="T11" fmla="*/ 2 h 13"/>
              <a:gd name="T12" fmla="*/ 10 w 12"/>
              <a:gd name="T13" fmla="*/ 2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1 h 13"/>
              <a:gd name="T20" fmla="*/ 7 w 12"/>
              <a:gd name="T21" fmla="*/ 0 h 13"/>
              <a:gd name="T22" fmla="*/ 6 w 12"/>
              <a:gd name="T23" fmla="*/ 0 h 13"/>
              <a:gd name="T24" fmla="*/ 5 w 12"/>
              <a:gd name="T25" fmla="*/ 0 h 13"/>
              <a:gd name="T26" fmla="*/ 5 w 12"/>
              <a:gd name="T27" fmla="*/ 0 h 13"/>
              <a:gd name="T28" fmla="*/ 4 w 12"/>
              <a:gd name="T29" fmla="*/ 1 h 13"/>
              <a:gd name="T30" fmla="*/ 3 w 12"/>
              <a:gd name="T31" fmla="*/ 1 h 13"/>
              <a:gd name="T32" fmla="*/ 3 w 12"/>
              <a:gd name="T33" fmla="*/ 1 h 13"/>
              <a:gd name="T34" fmla="*/ 2 w 12"/>
              <a:gd name="T35" fmla="*/ 2 h 13"/>
              <a:gd name="T36" fmla="*/ 1 w 12"/>
              <a:gd name="T37" fmla="*/ 2 h 13"/>
              <a:gd name="T38" fmla="*/ 1 w 12"/>
              <a:gd name="T39" fmla="*/ 3 h 13"/>
              <a:gd name="T40" fmla="*/ 0 w 12"/>
              <a:gd name="T41" fmla="*/ 4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6 h 13"/>
              <a:gd name="T48" fmla="*/ 0 w 12"/>
              <a:gd name="T49" fmla="*/ 7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0 w 12"/>
              <a:gd name="T57" fmla="*/ 10 h 13"/>
              <a:gd name="T58" fmla="*/ 1 w 12"/>
              <a:gd name="T59" fmla="*/ 10 h 13"/>
              <a:gd name="T60" fmla="*/ 1 w 12"/>
              <a:gd name="T61" fmla="*/ 11 h 13"/>
              <a:gd name="T62" fmla="*/ 2 w 12"/>
              <a:gd name="T63" fmla="*/ 12 h 13"/>
              <a:gd name="T64" fmla="*/ 3 w 12"/>
              <a:gd name="T65" fmla="*/ 12 h 13"/>
              <a:gd name="T66" fmla="*/ 3 w 12"/>
              <a:gd name="T67" fmla="*/ 12 h 13"/>
              <a:gd name="T68" fmla="*/ 4 w 12"/>
              <a:gd name="T69" fmla="*/ 13 h 13"/>
              <a:gd name="T70" fmla="*/ 5 w 12"/>
              <a:gd name="T71" fmla="*/ 13 h 13"/>
              <a:gd name="T72" fmla="*/ 5 w 12"/>
              <a:gd name="T73" fmla="*/ 13 h 13"/>
              <a:gd name="T74" fmla="*/ 6 w 12"/>
              <a:gd name="T75" fmla="*/ 13 h 13"/>
              <a:gd name="T76" fmla="*/ 7 w 12"/>
              <a:gd name="T77" fmla="*/ 13 h 13"/>
              <a:gd name="T78" fmla="*/ 8 w 12"/>
              <a:gd name="T79" fmla="*/ 13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2 h 13"/>
              <a:gd name="T86" fmla="*/ 10 w 12"/>
              <a:gd name="T87" fmla="*/ 11 h 13"/>
              <a:gd name="T88" fmla="*/ 11 w 12"/>
              <a:gd name="T89" fmla="*/ 10 h 13"/>
              <a:gd name="T90" fmla="*/ 11 w 12"/>
              <a:gd name="T91" fmla="*/ 10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7 h 13"/>
              <a:gd name="T100" fmla="*/ 12 w 12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6"/>
                </a:moveTo>
                <a:lnTo>
                  <a:pt x="12" y="5"/>
                </a:lnTo>
                <a:lnTo>
                  <a:pt x="12" y="4"/>
                </a:lnTo>
                <a:lnTo>
                  <a:pt x="11" y="4"/>
                </a:lnTo>
                <a:lnTo>
                  <a:pt x="11" y="3"/>
                </a:lnTo>
                <a:lnTo>
                  <a:pt x="10" y="2"/>
                </a:lnTo>
                <a:lnTo>
                  <a:pt x="10" y="2"/>
                </a:lnTo>
                <a:lnTo>
                  <a:pt x="9" y="1"/>
                </a:lnTo>
                <a:lnTo>
                  <a:pt x="9" y="1"/>
                </a:lnTo>
                <a:lnTo>
                  <a:pt x="8" y="1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0"/>
                </a:lnTo>
                <a:lnTo>
                  <a:pt x="1" y="11"/>
                </a:lnTo>
                <a:lnTo>
                  <a:pt x="2" y="12"/>
                </a:lnTo>
                <a:lnTo>
                  <a:pt x="3" y="12"/>
                </a:lnTo>
                <a:lnTo>
                  <a:pt x="3" y="12"/>
                </a:lnTo>
                <a:lnTo>
                  <a:pt x="4" y="13"/>
                </a:lnTo>
                <a:lnTo>
                  <a:pt x="5" y="13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8" y="13"/>
                </a:lnTo>
                <a:lnTo>
                  <a:pt x="9" y="12"/>
                </a:lnTo>
                <a:lnTo>
                  <a:pt x="9" y="12"/>
                </a:lnTo>
                <a:lnTo>
                  <a:pt x="10" y="12"/>
                </a:lnTo>
                <a:lnTo>
                  <a:pt x="10" y="11"/>
                </a:lnTo>
                <a:lnTo>
                  <a:pt x="11" y="10"/>
                </a:lnTo>
                <a:lnTo>
                  <a:pt x="11" y="10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7"/>
                </a:lnTo>
                <a:lnTo>
                  <a:pt x="12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6" name="Freeform 57">
            <a:extLst>
              <a:ext uri="{FF2B5EF4-FFF2-40B4-BE49-F238E27FC236}">
                <a16:creationId xmlns:a16="http://schemas.microsoft.com/office/drawing/2014/main" xmlns="" id="{08DFCD09-5FB9-46CB-9BDA-1835C69A7898}"/>
              </a:ext>
            </a:extLst>
          </xdr:cNvPr>
          <xdr:cNvSpPr>
            <a:spLocks/>
          </xdr:cNvSpPr>
        </xdr:nvSpPr>
        <xdr:spPr bwMode="auto">
          <a:xfrm>
            <a:off x="4914" y="1736"/>
            <a:ext cx="70" cy="65"/>
          </a:xfrm>
          <a:custGeom>
            <a:avLst/>
            <a:gdLst>
              <a:gd name="T0" fmla="*/ 70 w 70"/>
              <a:gd name="T1" fmla="*/ 27 h 65"/>
              <a:gd name="T2" fmla="*/ 70 w 70"/>
              <a:gd name="T3" fmla="*/ 22 h 65"/>
              <a:gd name="T4" fmla="*/ 64 w 70"/>
              <a:gd name="T5" fmla="*/ 22 h 65"/>
              <a:gd name="T6" fmla="*/ 64 w 70"/>
              <a:gd name="T7" fmla="*/ 16 h 65"/>
              <a:gd name="T8" fmla="*/ 64 w 70"/>
              <a:gd name="T9" fmla="*/ 11 h 65"/>
              <a:gd name="T10" fmla="*/ 59 w 70"/>
              <a:gd name="T11" fmla="*/ 11 h 65"/>
              <a:gd name="T12" fmla="*/ 59 w 70"/>
              <a:gd name="T13" fmla="*/ 5 h 65"/>
              <a:gd name="T14" fmla="*/ 54 w 70"/>
              <a:gd name="T15" fmla="*/ 5 h 65"/>
              <a:gd name="T16" fmla="*/ 48 w 70"/>
              <a:gd name="T17" fmla="*/ 0 h 65"/>
              <a:gd name="T18" fmla="*/ 48 w 70"/>
              <a:gd name="T19" fmla="*/ 0 h 65"/>
              <a:gd name="T20" fmla="*/ 43 w 70"/>
              <a:gd name="T21" fmla="*/ 0 h 65"/>
              <a:gd name="T22" fmla="*/ 38 w 70"/>
              <a:gd name="T23" fmla="*/ 0 h 65"/>
              <a:gd name="T24" fmla="*/ 32 w 70"/>
              <a:gd name="T25" fmla="*/ 0 h 65"/>
              <a:gd name="T26" fmla="*/ 27 w 70"/>
              <a:gd name="T27" fmla="*/ 0 h 65"/>
              <a:gd name="T28" fmla="*/ 27 w 70"/>
              <a:gd name="T29" fmla="*/ 0 h 65"/>
              <a:gd name="T30" fmla="*/ 21 w 70"/>
              <a:gd name="T31" fmla="*/ 0 h 65"/>
              <a:gd name="T32" fmla="*/ 16 w 70"/>
              <a:gd name="T33" fmla="*/ 5 h 65"/>
              <a:gd name="T34" fmla="*/ 16 w 70"/>
              <a:gd name="T35" fmla="*/ 5 h 65"/>
              <a:gd name="T36" fmla="*/ 11 w 70"/>
              <a:gd name="T37" fmla="*/ 11 h 65"/>
              <a:gd name="T38" fmla="*/ 11 w 70"/>
              <a:gd name="T39" fmla="*/ 11 h 65"/>
              <a:gd name="T40" fmla="*/ 5 w 70"/>
              <a:gd name="T41" fmla="*/ 16 h 65"/>
              <a:gd name="T42" fmla="*/ 5 w 70"/>
              <a:gd name="T43" fmla="*/ 22 h 65"/>
              <a:gd name="T44" fmla="*/ 5 w 70"/>
              <a:gd name="T45" fmla="*/ 22 h 65"/>
              <a:gd name="T46" fmla="*/ 0 w 70"/>
              <a:gd name="T47" fmla="*/ 27 h 65"/>
              <a:gd name="T48" fmla="*/ 0 w 70"/>
              <a:gd name="T49" fmla="*/ 32 h 65"/>
              <a:gd name="T50" fmla="*/ 0 w 70"/>
              <a:gd name="T51" fmla="*/ 38 h 65"/>
              <a:gd name="T52" fmla="*/ 5 w 70"/>
              <a:gd name="T53" fmla="*/ 43 h 65"/>
              <a:gd name="T54" fmla="*/ 5 w 70"/>
              <a:gd name="T55" fmla="*/ 43 h 65"/>
              <a:gd name="T56" fmla="*/ 5 w 70"/>
              <a:gd name="T57" fmla="*/ 49 h 65"/>
              <a:gd name="T58" fmla="*/ 11 w 70"/>
              <a:gd name="T59" fmla="*/ 54 h 65"/>
              <a:gd name="T60" fmla="*/ 11 w 70"/>
              <a:gd name="T61" fmla="*/ 54 h 65"/>
              <a:gd name="T62" fmla="*/ 16 w 70"/>
              <a:gd name="T63" fmla="*/ 59 h 65"/>
              <a:gd name="T64" fmla="*/ 16 w 70"/>
              <a:gd name="T65" fmla="*/ 59 h 65"/>
              <a:gd name="T66" fmla="*/ 21 w 70"/>
              <a:gd name="T67" fmla="*/ 65 h 65"/>
              <a:gd name="T68" fmla="*/ 27 w 70"/>
              <a:gd name="T69" fmla="*/ 65 h 65"/>
              <a:gd name="T70" fmla="*/ 27 w 70"/>
              <a:gd name="T71" fmla="*/ 65 h 65"/>
              <a:gd name="T72" fmla="*/ 32 w 70"/>
              <a:gd name="T73" fmla="*/ 65 h 65"/>
              <a:gd name="T74" fmla="*/ 38 w 70"/>
              <a:gd name="T75" fmla="*/ 65 h 65"/>
              <a:gd name="T76" fmla="*/ 43 w 70"/>
              <a:gd name="T77" fmla="*/ 65 h 65"/>
              <a:gd name="T78" fmla="*/ 48 w 70"/>
              <a:gd name="T79" fmla="*/ 65 h 65"/>
              <a:gd name="T80" fmla="*/ 48 w 70"/>
              <a:gd name="T81" fmla="*/ 65 h 65"/>
              <a:gd name="T82" fmla="*/ 54 w 70"/>
              <a:gd name="T83" fmla="*/ 59 h 65"/>
              <a:gd name="T84" fmla="*/ 59 w 70"/>
              <a:gd name="T85" fmla="*/ 59 h 65"/>
              <a:gd name="T86" fmla="*/ 59 w 70"/>
              <a:gd name="T87" fmla="*/ 54 h 65"/>
              <a:gd name="T88" fmla="*/ 64 w 70"/>
              <a:gd name="T89" fmla="*/ 54 h 65"/>
              <a:gd name="T90" fmla="*/ 64 w 70"/>
              <a:gd name="T91" fmla="*/ 49 h 65"/>
              <a:gd name="T92" fmla="*/ 64 w 70"/>
              <a:gd name="T93" fmla="*/ 43 h 65"/>
              <a:gd name="T94" fmla="*/ 70 w 70"/>
              <a:gd name="T95" fmla="*/ 43 h 65"/>
              <a:gd name="T96" fmla="*/ 70 w 70"/>
              <a:gd name="T97" fmla="*/ 38 h 65"/>
              <a:gd name="T98" fmla="*/ 70 w 70"/>
              <a:gd name="T99" fmla="*/ 32 h 65"/>
              <a:gd name="T100" fmla="*/ 70 w 70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65">
                <a:moveTo>
                  <a:pt x="70" y="27"/>
                </a:moveTo>
                <a:lnTo>
                  <a:pt x="70" y="22"/>
                </a:lnTo>
                <a:lnTo>
                  <a:pt x="64" y="22"/>
                </a:lnTo>
                <a:lnTo>
                  <a:pt x="64" y="16"/>
                </a:lnTo>
                <a:lnTo>
                  <a:pt x="64" y="11"/>
                </a:lnTo>
                <a:lnTo>
                  <a:pt x="59" y="11"/>
                </a:lnTo>
                <a:lnTo>
                  <a:pt x="59" y="5"/>
                </a:lnTo>
                <a:lnTo>
                  <a:pt x="54" y="5"/>
                </a:lnTo>
                <a:lnTo>
                  <a:pt x="48" y="0"/>
                </a:lnTo>
                <a:lnTo>
                  <a:pt x="48" y="0"/>
                </a:lnTo>
                <a:lnTo>
                  <a:pt x="43" y="0"/>
                </a:lnTo>
                <a:lnTo>
                  <a:pt x="38" y="0"/>
                </a:lnTo>
                <a:lnTo>
                  <a:pt x="32" y="0"/>
                </a:lnTo>
                <a:lnTo>
                  <a:pt x="27" y="0"/>
                </a:lnTo>
                <a:lnTo>
                  <a:pt x="27" y="0"/>
                </a:lnTo>
                <a:lnTo>
                  <a:pt x="21" y="0"/>
                </a:lnTo>
                <a:lnTo>
                  <a:pt x="16" y="5"/>
                </a:lnTo>
                <a:lnTo>
                  <a:pt x="16" y="5"/>
                </a:lnTo>
                <a:lnTo>
                  <a:pt x="11" y="11"/>
                </a:lnTo>
                <a:lnTo>
                  <a:pt x="11" y="11"/>
                </a:lnTo>
                <a:lnTo>
                  <a:pt x="5" y="16"/>
                </a:lnTo>
                <a:lnTo>
                  <a:pt x="5" y="22"/>
                </a:lnTo>
                <a:lnTo>
                  <a:pt x="5" y="22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5" y="43"/>
                </a:lnTo>
                <a:lnTo>
                  <a:pt x="5" y="43"/>
                </a:lnTo>
                <a:lnTo>
                  <a:pt x="5" y="49"/>
                </a:lnTo>
                <a:lnTo>
                  <a:pt x="11" y="54"/>
                </a:lnTo>
                <a:lnTo>
                  <a:pt x="11" y="54"/>
                </a:lnTo>
                <a:lnTo>
                  <a:pt x="16" y="59"/>
                </a:lnTo>
                <a:lnTo>
                  <a:pt x="16" y="59"/>
                </a:lnTo>
                <a:lnTo>
                  <a:pt x="21" y="65"/>
                </a:lnTo>
                <a:lnTo>
                  <a:pt x="27" y="65"/>
                </a:lnTo>
                <a:lnTo>
                  <a:pt x="27" y="65"/>
                </a:lnTo>
                <a:lnTo>
                  <a:pt x="32" y="65"/>
                </a:lnTo>
                <a:lnTo>
                  <a:pt x="38" y="65"/>
                </a:lnTo>
                <a:lnTo>
                  <a:pt x="43" y="65"/>
                </a:lnTo>
                <a:lnTo>
                  <a:pt x="48" y="65"/>
                </a:lnTo>
                <a:lnTo>
                  <a:pt x="48" y="65"/>
                </a:lnTo>
                <a:lnTo>
                  <a:pt x="54" y="59"/>
                </a:lnTo>
                <a:lnTo>
                  <a:pt x="59" y="59"/>
                </a:lnTo>
                <a:lnTo>
                  <a:pt x="59" y="54"/>
                </a:lnTo>
                <a:lnTo>
                  <a:pt x="64" y="54"/>
                </a:lnTo>
                <a:lnTo>
                  <a:pt x="64" y="49"/>
                </a:lnTo>
                <a:lnTo>
                  <a:pt x="64" y="43"/>
                </a:lnTo>
                <a:lnTo>
                  <a:pt x="70" y="43"/>
                </a:lnTo>
                <a:lnTo>
                  <a:pt x="70" y="38"/>
                </a:lnTo>
                <a:lnTo>
                  <a:pt x="70" y="32"/>
                </a:lnTo>
                <a:lnTo>
                  <a:pt x="70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7" name="Freeform 58">
            <a:extLst>
              <a:ext uri="{FF2B5EF4-FFF2-40B4-BE49-F238E27FC236}">
                <a16:creationId xmlns:a16="http://schemas.microsoft.com/office/drawing/2014/main" xmlns="" id="{4D0D4E88-F47F-4D34-BEE7-9CCE51613C11}"/>
              </a:ext>
            </a:extLst>
          </xdr:cNvPr>
          <xdr:cNvSpPr>
            <a:spLocks/>
          </xdr:cNvSpPr>
        </xdr:nvSpPr>
        <xdr:spPr bwMode="auto">
          <a:xfrm>
            <a:off x="4914" y="1736"/>
            <a:ext cx="70" cy="65"/>
          </a:xfrm>
          <a:custGeom>
            <a:avLst/>
            <a:gdLst>
              <a:gd name="T0" fmla="*/ 13 w 13"/>
              <a:gd name="T1" fmla="*/ 5 h 12"/>
              <a:gd name="T2" fmla="*/ 13 w 13"/>
              <a:gd name="T3" fmla="*/ 4 h 12"/>
              <a:gd name="T4" fmla="*/ 12 w 13"/>
              <a:gd name="T5" fmla="*/ 4 h 12"/>
              <a:gd name="T6" fmla="*/ 12 w 13"/>
              <a:gd name="T7" fmla="*/ 3 h 12"/>
              <a:gd name="T8" fmla="*/ 12 w 13"/>
              <a:gd name="T9" fmla="*/ 2 h 12"/>
              <a:gd name="T10" fmla="*/ 11 w 13"/>
              <a:gd name="T11" fmla="*/ 2 h 12"/>
              <a:gd name="T12" fmla="*/ 11 w 13"/>
              <a:gd name="T13" fmla="*/ 1 h 12"/>
              <a:gd name="T14" fmla="*/ 10 w 13"/>
              <a:gd name="T15" fmla="*/ 1 h 12"/>
              <a:gd name="T16" fmla="*/ 9 w 13"/>
              <a:gd name="T17" fmla="*/ 0 h 12"/>
              <a:gd name="T18" fmla="*/ 9 w 13"/>
              <a:gd name="T19" fmla="*/ 0 h 12"/>
              <a:gd name="T20" fmla="*/ 8 w 13"/>
              <a:gd name="T21" fmla="*/ 0 h 12"/>
              <a:gd name="T22" fmla="*/ 7 w 13"/>
              <a:gd name="T23" fmla="*/ 0 h 12"/>
              <a:gd name="T24" fmla="*/ 6 w 13"/>
              <a:gd name="T25" fmla="*/ 0 h 12"/>
              <a:gd name="T26" fmla="*/ 5 w 13"/>
              <a:gd name="T27" fmla="*/ 0 h 12"/>
              <a:gd name="T28" fmla="*/ 5 w 13"/>
              <a:gd name="T29" fmla="*/ 0 h 12"/>
              <a:gd name="T30" fmla="*/ 4 w 13"/>
              <a:gd name="T31" fmla="*/ 0 h 12"/>
              <a:gd name="T32" fmla="*/ 3 w 13"/>
              <a:gd name="T33" fmla="*/ 1 h 12"/>
              <a:gd name="T34" fmla="*/ 3 w 13"/>
              <a:gd name="T35" fmla="*/ 1 h 12"/>
              <a:gd name="T36" fmla="*/ 2 w 13"/>
              <a:gd name="T37" fmla="*/ 2 h 12"/>
              <a:gd name="T38" fmla="*/ 2 w 13"/>
              <a:gd name="T39" fmla="*/ 2 h 12"/>
              <a:gd name="T40" fmla="*/ 1 w 13"/>
              <a:gd name="T41" fmla="*/ 3 h 12"/>
              <a:gd name="T42" fmla="*/ 1 w 13"/>
              <a:gd name="T43" fmla="*/ 4 h 12"/>
              <a:gd name="T44" fmla="*/ 1 w 13"/>
              <a:gd name="T45" fmla="*/ 4 h 12"/>
              <a:gd name="T46" fmla="*/ 0 w 13"/>
              <a:gd name="T47" fmla="*/ 5 h 12"/>
              <a:gd name="T48" fmla="*/ 0 w 13"/>
              <a:gd name="T49" fmla="*/ 6 h 12"/>
              <a:gd name="T50" fmla="*/ 0 w 13"/>
              <a:gd name="T51" fmla="*/ 7 h 12"/>
              <a:gd name="T52" fmla="*/ 1 w 13"/>
              <a:gd name="T53" fmla="*/ 8 h 12"/>
              <a:gd name="T54" fmla="*/ 1 w 13"/>
              <a:gd name="T55" fmla="*/ 8 h 12"/>
              <a:gd name="T56" fmla="*/ 1 w 13"/>
              <a:gd name="T57" fmla="*/ 9 h 12"/>
              <a:gd name="T58" fmla="*/ 2 w 13"/>
              <a:gd name="T59" fmla="*/ 10 h 12"/>
              <a:gd name="T60" fmla="*/ 2 w 13"/>
              <a:gd name="T61" fmla="*/ 10 h 12"/>
              <a:gd name="T62" fmla="*/ 3 w 13"/>
              <a:gd name="T63" fmla="*/ 11 h 12"/>
              <a:gd name="T64" fmla="*/ 3 w 13"/>
              <a:gd name="T65" fmla="*/ 11 h 12"/>
              <a:gd name="T66" fmla="*/ 4 w 13"/>
              <a:gd name="T67" fmla="*/ 12 h 12"/>
              <a:gd name="T68" fmla="*/ 5 w 13"/>
              <a:gd name="T69" fmla="*/ 12 h 12"/>
              <a:gd name="T70" fmla="*/ 5 w 13"/>
              <a:gd name="T71" fmla="*/ 12 h 12"/>
              <a:gd name="T72" fmla="*/ 6 w 13"/>
              <a:gd name="T73" fmla="*/ 12 h 12"/>
              <a:gd name="T74" fmla="*/ 7 w 13"/>
              <a:gd name="T75" fmla="*/ 12 h 12"/>
              <a:gd name="T76" fmla="*/ 8 w 13"/>
              <a:gd name="T77" fmla="*/ 12 h 12"/>
              <a:gd name="T78" fmla="*/ 9 w 13"/>
              <a:gd name="T79" fmla="*/ 12 h 12"/>
              <a:gd name="T80" fmla="*/ 9 w 13"/>
              <a:gd name="T81" fmla="*/ 12 h 12"/>
              <a:gd name="T82" fmla="*/ 10 w 13"/>
              <a:gd name="T83" fmla="*/ 11 h 12"/>
              <a:gd name="T84" fmla="*/ 11 w 13"/>
              <a:gd name="T85" fmla="*/ 11 h 12"/>
              <a:gd name="T86" fmla="*/ 11 w 13"/>
              <a:gd name="T87" fmla="*/ 10 h 12"/>
              <a:gd name="T88" fmla="*/ 12 w 13"/>
              <a:gd name="T89" fmla="*/ 10 h 12"/>
              <a:gd name="T90" fmla="*/ 12 w 13"/>
              <a:gd name="T91" fmla="*/ 9 h 12"/>
              <a:gd name="T92" fmla="*/ 12 w 13"/>
              <a:gd name="T93" fmla="*/ 8 h 12"/>
              <a:gd name="T94" fmla="*/ 13 w 13"/>
              <a:gd name="T95" fmla="*/ 8 h 12"/>
              <a:gd name="T96" fmla="*/ 13 w 13"/>
              <a:gd name="T97" fmla="*/ 7 h 12"/>
              <a:gd name="T98" fmla="*/ 13 w 13"/>
              <a:gd name="T99" fmla="*/ 6 h 12"/>
              <a:gd name="T100" fmla="*/ 13 w 13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2">
                <a:moveTo>
                  <a:pt x="13" y="5"/>
                </a:move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2" y="2"/>
                </a:lnTo>
                <a:lnTo>
                  <a:pt x="11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1" y="8"/>
                </a:lnTo>
                <a:lnTo>
                  <a:pt x="1" y="8"/>
                </a:lnTo>
                <a:lnTo>
                  <a:pt x="1" y="9"/>
                </a:lnTo>
                <a:lnTo>
                  <a:pt x="2" y="10"/>
                </a:lnTo>
                <a:lnTo>
                  <a:pt x="2" y="10"/>
                </a:lnTo>
                <a:lnTo>
                  <a:pt x="3" y="11"/>
                </a:lnTo>
                <a:lnTo>
                  <a:pt x="3" y="11"/>
                </a:lnTo>
                <a:lnTo>
                  <a:pt x="4" y="12"/>
                </a:lnTo>
                <a:lnTo>
                  <a:pt x="5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8" name="Freeform 59">
            <a:extLst>
              <a:ext uri="{FF2B5EF4-FFF2-40B4-BE49-F238E27FC236}">
                <a16:creationId xmlns:a16="http://schemas.microsoft.com/office/drawing/2014/main" xmlns="" id="{51642634-5EC2-4D05-B811-E56980CCC51B}"/>
              </a:ext>
            </a:extLst>
          </xdr:cNvPr>
          <xdr:cNvSpPr>
            <a:spLocks/>
          </xdr:cNvSpPr>
        </xdr:nvSpPr>
        <xdr:spPr bwMode="auto">
          <a:xfrm>
            <a:off x="5022" y="2437"/>
            <a:ext cx="70" cy="65"/>
          </a:xfrm>
          <a:custGeom>
            <a:avLst/>
            <a:gdLst>
              <a:gd name="T0" fmla="*/ 70 w 70"/>
              <a:gd name="T1" fmla="*/ 27 h 65"/>
              <a:gd name="T2" fmla="*/ 70 w 70"/>
              <a:gd name="T3" fmla="*/ 22 h 65"/>
              <a:gd name="T4" fmla="*/ 64 w 70"/>
              <a:gd name="T5" fmla="*/ 22 h 65"/>
              <a:gd name="T6" fmla="*/ 64 w 70"/>
              <a:gd name="T7" fmla="*/ 16 h 65"/>
              <a:gd name="T8" fmla="*/ 64 w 70"/>
              <a:gd name="T9" fmla="*/ 11 h 65"/>
              <a:gd name="T10" fmla="*/ 59 w 70"/>
              <a:gd name="T11" fmla="*/ 11 h 65"/>
              <a:gd name="T12" fmla="*/ 53 w 70"/>
              <a:gd name="T13" fmla="*/ 6 h 65"/>
              <a:gd name="T14" fmla="*/ 53 w 70"/>
              <a:gd name="T15" fmla="*/ 6 h 65"/>
              <a:gd name="T16" fmla="*/ 48 w 70"/>
              <a:gd name="T17" fmla="*/ 0 h 65"/>
              <a:gd name="T18" fmla="*/ 43 w 70"/>
              <a:gd name="T19" fmla="*/ 0 h 65"/>
              <a:gd name="T20" fmla="*/ 43 w 70"/>
              <a:gd name="T21" fmla="*/ 0 h 65"/>
              <a:gd name="T22" fmla="*/ 37 w 70"/>
              <a:gd name="T23" fmla="*/ 0 h 65"/>
              <a:gd name="T24" fmla="*/ 32 w 70"/>
              <a:gd name="T25" fmla="*/ 0 h 65"/>
              <a:gd name="T26" fmla="*/ 26 w 70"/>
              <a:gd name="T27" fmla="*/ 0 h 65"/>
              <a:gd name="T28" fmla="*/ 21 w 70"/>
              <a:gd name="T29" fmla="*/ 0 h 65"/>
              <a:gd name="T30" fmla="*/ 21 w 70"/>
              <a:gd name="T31" fmla="*/ 0 h 65"/>
              <a:gd name="T32" fmla="*/ 16 w 70"/>
              <a:gd name="T33" fmla="*/ 6 h 65"/>
              <a:gd name="T34" fmla="*/ 10 w 70"/>
              <a:gd name="T35" fmla="*/ 6 h 65"/>
              <a:gd name="T36" fmla="*/ 10 w 70"/>
              <a:gd name="T37" fmla="*/ 11 h 65"/>
              <a:gd name="T38" fmla="*/ 5 w 70"/>
              <a:gd name="T39" fmla="*/ 11 h 65"/>
              <a:gd name="T40" fmla="*/ 5 w 70"/>
              <a:gd name="T41" fmla="*/ 16 h 65"/>
              <a:gd name="T42" fmla="*/ 5 w 70"/>
              <a:gd name="T43" fmla="*/ 22 h 65"/>
              <a:gd name="T44" fmla="*/ 0 w 70"/>
              <a:gd name="T45" fmla="*/ 22 h 65"/>
              <a:gd name="T46" fmla="*/ 0 w 70"/>
              <a:gd name="T47" fmla="*/ 27 h 65"/>
              <a:gd name="T48" fmla="*/ 0 w 70"/>
              <a:gd name="T49" fmla="*/ 33 h 65"/>
              <a:gd name="T50" fmla="*/ 0 w 70"/>
              <a:gd name="T51" fmla="*/ 38 h 65"/>
              <a:gd name="T52" fmla="*/ 0 w 70"/>
              <a:gd name="T53" fmla="*/ 38 h 65"/>
              <a:gd name="T54" fmla="*/ 5 w 70"/>
              <a:gd name="T55" fmla="*/ 43 h 65"/>
              <a:gd name="T56" fmla="*/ 5 w 70"/>
              <a:gd name="T57" fmla="*/ 49 h 65"/>
              <a:gd name="T58" fmla="*/ 5 w 70"/>
              <a:gd name="T59" fmla="*/ 54 h 65"/>
              <a:gd name="T60" fmla="*/ 10 w 70"/>
              <a:gd name="T61" fmla="*/ 54 h 65"/>
              <a:gd name="T62" fmla="*/ 10 w 70"/>
              <a:gd name="T63" fmla="*/ 59 h 65"/>
              <a:gd name="T64" fmla="*/ 16 w 70"/>
              <a:gd name="T65" fmla="*/ 59 h 65"/>
              <a:gd name="T66" fmla="*/ 21 w 70"/>
              <a:gd name="T67" fmla="*/ 65 h 65"/>
              <a:gd name="T68" fmla="*/ 21 w 70"/>
              <a:gd name="T69" fmla="*/ 65 h 65"/>
              <a:gd name="T70" fmla="*/ 26 w 70"/>
              <a:gd name="T71" fmla="*/ 65 h 65"/>
              <a:gd name="T72" fmla="*/ 32 w 70"/>
              <a:gd name="T73" fmla="*/ 65 h 65"/>
              <a:gd name="T74" fmla="*/ 37 w 70"/>
              <a:gd name="T75" fmla="*/ 65 h 65"/>
              <a:gd name="T76" fmla="*/ 43 w 70"/>
              <a:gd name="T77" fmla="*/ 65 h 65"/>
              <a:gd name="T78" fmla="*/ 43 w 70"/>
              <a:gd name="T79" fmla="*/ 65 h 65"/>
              <a:gd name="T80" fmla="*/ 48 w 70"/>
              <a:gd name="T81" fmla="*/ 65 h 65"/>
              <a:gd name="T82" fmla="*/ 53 w 70"/>
              <a:gd name="T83" fmla="*/ 59 h 65"/>
              <a:gd name="T84" fmla="*/ 53 w 70"/>
              <a:gd name="T85" fmla="*/ 59 h 65"/>
              <a:gd name="T86" fmla="*/ 59 w 70"/>
              <a:gd name="T87" fmla="*/ 54 h 65"/>
              <a:gd name="T88" fmla="*/ 64 w 70"/>
              <a:gd name="T89" fmla="*/ 54 h 65"/>
              <a:gd name="T90" fmla="*/ 64 w 70"/>
              <a:gd name="T91" fmla="*/ 49 h 65"/>
              <a:gd name="T92" fmla="*/ 64 w 70"/>
              <a:gd name="T93" fmla="*/ 43 h 65"/>
              <a:gd name="T94" fmla="*/ 70 w 70"/>
              <a:gd name="T95" fmla="*/ 38 h 65"/>
              <a:gd name="T96" fmla="*/ 70 w 70"/>
              <a:gd name="T97" fmla="*/ 38 h 65"/>
              <a:gd name="T98" fmla="*/ 70 w 70"/>
              <a:gd name="T99" fmla="*/ 33 h 65"/>
              <a:gd name="T100" fmla="*/ 70 w 70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65">
                <a:moveTo>
                  <a:pt x="70" y="27"/>
                </a:moveTo>
                <a:lnTo>
                  <a:pt x="70" y="22"/>
                </a:lnTo>
                <a:lnTo>
                  <a:pt x="64" y="22"/>
                </a:lnTo>
                <a:lnTo>
                  <a:pt x="64" y="16"/>
                </a:lnTo>
                <a:lnTo>
                  <a:pt x="64" y="11"/>
                </a:lnTo>
                <a:lnTo>
                  <a:pt x="59" y="11"/>
                </a:lnTo>
                <a:lnTo>
                  <a:pt x="53" y="6"/>
                </a:lnTo>
                <a:lnTo>
                  <a:pt x="53" y="6"/>
                </a:lnTo>
                <a:lnTo>
                  <a:pt x="48" y="0"/>
                </a:lnTo>
                <a:lnTo>
                  <a:pt x="43" y="0"/>
                </a:lnTo>
                <a:lnTo>
                  <a:pt x="43" y="0"/>
                </a:lnTo>
                <a:lnTo>
                  <a:pt x="37" y="0"/>
                </a:lnTo>
                <a:lnTo>
                  <a:pt x="32" y="0"/>
                </a:lnTo>
                <a:lnTo>
                  <a:pt x="26" y="0"/>
                </a:lnTo>
                <a:lnTo>
                  <a:pt x="21" y="0"/>
                </a:lnTo>
                <a:lnTo>
                  <a:pt x="21" y="0"/>
                </a:lnTo>
                <a:lnTo>
                  <a:pt x="16" y="6"/>
                </a:lnTo>
                <a:lnTo>
                  <a:pt x="10" y="6"/>
                </a:lnTo>
                <a:lnTo>
                  <a:pt x="10" y="11"/>
                </a:lnTo>
                <a:lnTo>
                  <a:pt x="5" y="11"/>
                </a:lnTo>
                <a:lnTo>
                  <a:pt x="5" y="16"/>
                </a:lnTo>
                <a:lnTo>
                  <a:pt x="5" y="22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38"/>
                </a:lnTo>
                <a:lnTo>
                  <a:pt x="5" y="43"/>
                </a:lnTo>
                <a:lnTo>
                  <a:pt x="5" y="49"/>
                </a:lnTo>
                <a:lnTo>
                  <a:pt x="5" y="54"/>
                </a:lnTo>
                <a:lnTo>
                  <a:pt x="10" y="54"/>
                </a:lnTo>
                <a:lnTo>
                  <a:pt x="10" y="59"/>
                </a:lnTo>
                <a:lnTo>
                  <a:pt x="16" y="59"/>
                </a:lnTo>
                <a:lnTo>
                  <a:pt x="21" y="65"/>
                </a:lnTo>
                <a:lnTo>
                  <a:pt x="21" y="65"/>
                </a:lnTo>
                <a:lnTo>
                  <a:pt x="26" y="65"/>
                </a:lnTo>
                <a:lnTo>
                  <a:pt x="32" y="65"/>
                </a:lnTo>
                <a:lnTo>
                  <a:pt x="37" y="65"/>
                </a:lnTo>
                <a:lnTo>
                  <a:pt x="43" y="65"/>
                </a:lnTo>
                <a:lnTo>
                  <a:pt x="43" y="65"/>
                </a:lnTo>
                <a:lnTo>
                  <a:pt x="48" y="65"/>
                </a:lnTo>
                <a:lnTo>
                  <a:pt x="53" y="59"/>
                </a:lnTo>
                <a:lnTo>
                  <a:pt x="53" y="59"/>
                </a:lnTo>
                <a:lnTo>
                  <a:pt x="59" y="54"/>
                </a:lnTo>
                <a:lnTo>
                  <a:pt x="64" y="54"/>
                </a:lnTo>
                <a:lnTo>
                  <a:pt x="64" y="49"/>
                </a:lnTo>
                <a:lnTo>
                  <a:pt x="64" y="43"/>
                </a:lnTo>
                <a:lnTo>
                  <a:pt x="70" y="38"/>
                </a:lnTo>
                <a:lnTo>
                  <a:pt x="70" y="38"/>
                </a:lnTo>
                <a:lnTo>
                  <a:pt x="70" y="33"/>
                </a:lnTo>
                <a:lnTo>
                  <a:pt x="70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59" name="Freeform 60">
            <a:extLst>
              <a:ext uri="{FF2B5EF4-FFF2-40B4-BE49-F238E27FC236}">
                <a16:creationId xmlns:a16="http://schemas.microsoft.com/office/drawing/2014/main" xmlns="" id="{F5F19DC7-D1CD-4A44-B7AE-0D72984D6264}"/>
              </a:ext>
            </a:extLst>
          </xdr:cNvPr>
          <xdr:cNvSpPr>
            <a:spLocks/>
          </xdr:cNvSpPr>
        </xdr:nvSpPr>
        <xdr:spPr bwMode="auto">
          <a:xfrm>
            <a:off x="5022" y="2437"/>
            <a:ext cx="70" cy="65"/>
          </a:xfrm>
          <a:custGeom>
            <a:avLst/>
            <a:gdLst>
              <a:gd name="T0" fmla="*/ 13 w 13"/>
              <a:gd name="T1" fmla="*/ 5 h 12"/>
              <a:gd name="T2" fmla="*/ 13 w 13"/>
              <a:gd name="T3" fmla="*/ 4 h 12"/>
              <a:gd name="T4" fmla="*/ 12 w 13"/>
              <a:gd name="T5" fmla="*/ 4 h 12"/>
              <a:gd name="T6" fmla="*/ 12 w 13"/>
              <a:gd name="T7" fmla="*/ 3 h 12"/>
              <a:gd name="T8" fmla="*/ 12 w 13"/>
              <a:gd name="T9" fmla="*/ 2 h 12"/>
              <a:gd name="T10" fmla="*/ 11 w 13"/>
              <a:gd name="T11" fmla="*/ 2 h 12"/>
              <a:gd name="T12" fmla="*/ 10 w 13"/>
              <a:gd name="T13" fmla="*/ 1 h 12"/>
              <a:gd name="T14" fmla="*/ 10 w 13"/>
              <a:gd name="T15" fmla="*/ 1 h 12"/>
              <a:gd name="T16" fmla="*/ 9 w 13"/>
              <a:gd name="T17" fmla="*/ 0 h 12"/>
              <a:gd name="T18" fmla="*/ 8 w 13"/>
              <a:gd name="T19" fmla="*/ 0 h 12"/>
              <a:gd name="T20" fmla="*/ 8 w 13"/>
              <a:gd name="T21" fmla="*/ 0 h 12"/>
              <a:gd name="T22" fmla="*/ 7 w 13"/>
              <a:gd name="T23" fmla="*/ 0 h 12"/>
              <a:gd name="T24" fmla="*/ 6 w 13"/>
              <a:gd name="T25" fmla="*/ 0 h 12"/>
              <a:gd name="T26" fmla="*/ 5 w 13"/>
              <a:gd name="T27" fmla="*/ 0 h 12"/>
              <a:gd name="T28" fmla="*/ 4 w 13"/>
              <a:gd name="T29" fmla="*/ 0 h 12"/>
              <a:gd name="T30" fmla="*/ 4 w 13"/>
              <a:gd name="T31" fmla="*/ 0 h 12"/>
              <a:gd name="T32" fmla="*/ 3 w 13"/>
              <a:gd name="T33" fmla="*/ 1 h 12"/>
              <a:gd name="T34" fmla="*/ 2 w 13"/>
              <a:gd name="T35" fmla="*/ 1 h 12"/>
              <a:gd name="T36" fmla="*/ 2 w 13"/>
              <a:gd name="T37" fmla="*/ 2 h 12"/>
              <a:gd name="T38" fmla="*/ 1 w 13"/>
              <a:gd name="T39" fmla="*/ 2 h 12"/>
              <a:gd name="T40" fmla="*/ 1 w 13"/>
              <a:gd name="T41" fmla="*/ 3 h 12"/>
              <a:gd name="T42" fmla="*/ 1 w 13"/>
              <a:gd name="T43" fmla="*/ 4 h 12"/>
              <a:gd name="T44" fmla="*/ 0 w 13"/>
              <a:gd name="T45" fmla="*/ 4 h 12"/>
              <a:gd name="T46" fmla="*/ 0 w 13"/>
              <a:gd name="T47" fmla="*/ 5 h 12"/>
              <a:gd name="T48" fmla="*/ 0 w 13"/>
              <a:gd name="T49" fmla="*/ 6 h 12"/>
              <a:gd name="T50" fmla="*/ 0 w 13"/>
              <a:gd name="T51" fmla="*/ 7 h 12"/>
              <a:gd name="T52" fmla="*/ 0 w 13"/>
              <a:gd name="T53" fmla="*/ 7 h 12"/>
              <a:gd name="T54" fmla="*/ 1 w 13"/>
              <a:gd name="T55" fmla="*/ 8 h 12"/>
              <a:gd name="T56" fmla="*/ 1 w 13"/>
              <a:gd name="T57" fmla="*/ 9 h 12"/>
              <a:gd name="T58" fmla="*/ 1 w 13"/>
              <a:gd name="T59" fmla="*/ 10 h 12"/>
              <a:gd name="T60" fmla="*/ 2 w 13"/>
              <a:gd name="T61" fmla="*/ 10 h 12"/>
              <a:gd name="T62" fmla="*/ 2 w 13"/>
              <a:gd name="T63" fmla="*/ 11 h 12"/>
              <a:gd name="T64" fmla="*/ 3 w 13"/>
              <a:gd name="T65" fmla="*/ 11 h 12"/>
              <a:gd name="T66" fmla="*/ 4 w 13"/>
              <a:gd name="T67" fmla="*/ 12 h 12"/>
              <a:gd name="T68" fmla="*/ 4 w 13"/>
              <a:gd name="T69" fmla="*/ 12 h 12"/>
              <a:gd name="T70" fmla="*/ 5 w 13"/>
              <a:gd name="T71" fmla="*/ 12 h 12"/>
              <a:gd name="T72" fmla="*/ 6 w 13"/>
              <a:gd name="T73" fmla="*/ 12 h 12"/>
              <a:gd name="T74" fmla="*/ 7 w 13"/>
              <a:gd name="T75" fmla="*/ 12 h 12"/>
              <a:gd name="T76" fmla="*/ 8 w 13"/>
              <a:gd name="T77" fmla="*/ 12 h 12"/>
              <a:gd name="T78" fmla="*/ 8 w 13"/>
              <a:gd name="T79" fmla="*/ 12 h 12"/>
              <a:gd name="T80" fmla="*/ 9 w 13"/>
              <a:gd name="T81" fmla="*/ 12 h 12"/>
              <a:gd name="T82" fmla="*/ 10 w 13"/>
              <a:gd name="T83" fmla="*/ 11 h 12"/>
              <a:gd name="T84" fmla="*/ 10 w 13"/>
              <a:gd name="T85" fmla="*/ 11 h 12"/>
              <a:gd name="T86" fmla="*/ 11 w 13"/>
              <a:gd name="T87" fmla="*/ 10 h 12"/>
              <a:gd name="T88" fmla="*/ 12 w 13"/>
              <a:gd name="T89" fmla="*/ 10 h 12"/>
              <a:gd name="T90" fmla="*/ 12 w 13"/>
              <a:gd name="T91" fmla="*/ 9 h 12"/>
              <a:gd name="T92" fmla="*/ 12 w 13"/>
              <a:gd name="T93" fmla="*/ 8 h 12"/>
              <a:gd name="T94" fmla="*/ 13 w 13"/>
              <a:gd name="T95" fmla="*/ 7 h 12"/>
              <a:gd name="T96" fmla="*/ 13 w 13"/>
              <a:gd name="T97" fmla="*/ 7 h 12"/>
              <a:gd name="T98" fmla="*/ 13 w 13"/>
              <a:gd name="T99" fmla="*/ 6 h 12"/>
              <a:gd name="T100" fmla="*/ 13 w 13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2">
                <a:moveTo>
                  <a:pt x="13" y="5"/>
                </a:move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2" y="2"/>
                </a:lnTo>
                <a:lnTo>
                  <a:pt x="11" y="2"/>
                </a:lnTo>
                <a:lnTo>
                  <a:pt x="10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1"/>
                </a:lnTo>
                <a:lnTo>
                  <a:pt x="2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1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1" y="8"/>
                </a:lnTo>
                <a:lnTo>
                  <a:pt x="1" y="9"/>
                </a:lnTo>
                <a:lnTo>
                  <a:pt x="1" y="10"/>
                </a:lnTo>
                <a:lnTo>
                  <a:pt x="2" y="10"/>
                </a:lnTo>
                <a:lnTo>
                  <a:pt x="2" y="11"/>
                </a:lnTo>
                <a:lnTo>
                  <a:pt x="3" y="11"/>
                </a:lnTo>
                <a:lnTo>
                  <a:pt x="4" y="12"/>
                </a:lnTo>
                <a:lnTo>
                  <a:pt x="4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8" y="12"/>
                </a:lnTo>
                <a:lnTo>
                  <a:pt x="9" y="12"/>
                </a:lnTo>
                <a:lnTo>
                  <a:pt x="10" y="11"/>
                </a:lnTo>
                <a:lnTo>
                  <a:pt x="10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0" name="Freeform 61">
            <a:extLst>
              <a:ext uri="{FF2B5EF4-FFF2-40B4-BE49-F238E27FC236}">
                <a16:creationId xmlns:a16="http://schemas.microsoft.com/office/drawing/2014/main" xmlns="" id="{A6823B41-02A8-4154-BB5A-CB5E6659079C}"/>
              </a:ext>
            </a:extLst>
          </xdr:cNvPr>
          <xdr:cNvSpPr>
            <a:spLocks/>
          </xdr:cNvSpPr>
        </xdr:nvSpPr>
        <xdr:spPr bwMode="auto">
          <a:xfrm>
            <a:off x="4715" y="3057"/>
            <a:ext cx="70" cy="71"/>
          </a:xfrm>
          <a:custGeom>
            <a:avLst/>
            <a:gdLst>
              <a:gd name="T0" fmla="*/ 70 w 70"/>
              <a:gd name="T1" fmla="*/ 33 h 71"/>
              <a:gd name="T2" fmla="*/ 64 w 70"/>
              <a:gd name="T3" fmla="*/ 27 h 71"/>
              <a:gd name="T4" fmla="*/ 64 w 70"/>
              <a:gd name="T5" fmla="*/ 22 h 71"/>
              <a:gd name="T6" fmla="*/ 64 w 70"/>
              <a:gd name="T7" fmla="*/ 22 h 71"/>
              <a:gd name="T8" fmla="*/ 59 w 70"/>
              <a:gd name="T9" fmla="*/ 17 h 71"/>
              <a:gd name="T10" fmla="*/ 59 w 70"/>
              <a:gd name="T11" fmla="*/ 11 h 71"/>
              <a:gd name="T12" fmla="*/ 53 w 70"/>
              <a:gd name="T13" fmla="*/ 11 h 71"/>
              <a:gd name="T14" fmla="*/ 53 w 70"/>
              <a:gd name="T15" fmla="*/ 6 h 71"/>
              <a:gd name="T16" fmla="*/ 48 w 70"/>
              <a:gd name="T17" fmla="*/ 6 h 71"/>
              <a:gd name="T18" fmla="*/ 43 w 70"/>
              <a:gd name="T19" fmla="*/ 6 h 71"/>
              <a:gd name="T20" fmla="*/ 37 w 70"/>
              <a:gd name="T21" fmla="*/ 0 h 71"/>
              <a:gd name="T22" fmla="*/ 37 w 70"/>
              <a:gd name="T23" fmla="*/ 0 h 71"/>
              <a:gd name="T24" fmla="*/ 32 w 70"/>
              <a:gd name="T25" fmla="*/ 0 h 71"/>
              <a:gd name="T26" fmla="*/ 26 w 70"/>
              <a:gd name="T27" fmla="*/ 0 h 71"/>
              <a:gd name="T28" fmla="*/ 21 w 70"/>
              <a:gd name="T29" fmla="*/ 6 h 71"/>
              <a:gd name="T30" fmla="*/ 21 w 70"/>
              <a:gd name="T31" fmla="*/ 6 h 71"/>
              <a:gd name="T32" fmla="*/ 16 w 70"/>
              <a:gd name="T33" fmla="*/ 6 h 71"/>
              <a:gd name="T34" fmla="*/ 10 w 70"/>
              <a:gd name="T35" fmla="*/ 11 h 71"/>
              <a:gd name="T36" fmla="*/ 10 w 70"/>
              <a:gd name="T37" fmla="*/ 11 h 71"/>
              <a:gd name="T38" fmla="*/ 5 w 70"/>
              <a:gd name="T39" fmla="*/ 17 h 71"/>
              <a:gd name="T40" fmla="*/ 5 w 70"/>
              <a:gd name="T41" fmla="*/ 22 h 71"/>
              <a:gd name="T42" fmla="*/ 0 w 70"/>
              <a:gd name="T43" fmla="*/ 22 h 71"/>
              <a:gd name="T44" fmla="*/ 0 w 70"/>
              <a:gd name="T45" fmla="*/ 27 h 71"/>
              <a:gd name="T46" fmla="*/ 0 w 70"/>
              <a:gd name="T47" fmla="*/ 33 h 71"/>
              <a:gd name="T48" fmla="*/ 0 w 70"/>
              <a:gd name="T49" fmla="*/ 38 h 71"/>
              <a:gd name="T50" fmla="*/ 0 w 70"/>
              <a:gd name="T51" fmla="*/ 38 h 71"/>
              <a:gd name="T52" fmla="*/ 0 w 70"/>
              <a:gd name="T53" fmla="*/ 44 h 71"/>
              <a:gd name="T54" fmla="*/ 0 w 70"/>
              <a:gd name="T55" fmla="*/ 49 h 71"/>
              <a:gd name="T56" fmla="*/ 5 w 70"/>
              <a:gd name="T57" fmla="*/ 54 h 71"/>
              <a:gd name="T58" fmla="*/ 5 w 70"/>
              <a:gd name="T59" fmla="*/ 54 h 71"/>
              <a:gd name="T60" fmla="*/ 10 w 70"/>
              <a:gd name="T61" fmla="*/ 60 h 71"/>
              <a:gd name="T62" fmla="*/ 10 w 70"/>
              <a:gd name="T63" fmla="*/ 60 h 71"/>
              <a:gd name="T64" fmla="*/ 16 w 70"/>
              <a:gd name="T65" fmla="*/ 65 h 71"/>
              <a:gd name="T66" fmla="*/ 21 w 70"/>
              <a:gd name="T67" fmla="*/ 65 h 71"/>
              <a:gd name="T68" fmla="*/ 21 w 70"/>
              <a:gd name="T69" fmla="*/ 71 h 71"/>
              <a:gd name="T70" fmla="*/ 26 w 70"/>
              <a:gd name="T71" fmla="*/ 71 h 71"/>
              <a:gd name="T72" fmla="*/ 32 w 70"/>
              <a:gd name="T73" fmla="*/ 71 h 71"/>
              <a:gd name="T74" fmla="*/ 37 w 70"/>
              <a:gd name="T75" fmla="*/ 71 h 71"/>
              <a:gd name="T76" fmla="*/ 37 w 70"/>
              <a:gd name="T77" fmla="*/ 71 h 71"/>
              <a:gd name="T78" fmla="*/ 43 w 70"/>
              <a:gd name="T79" fmla="*/ 71 h 71"/>
              <a:gd name="T80" fmla="*/ 48 w 70"/>
              <a:gd name="T81" fmla="*/ 65 h 71"/>
              <a:gd name="T82" fmla="*/ 53 w 70"/>
              <a:gd name="T83" fmla="*/ 65 h 71"/>
              <a:gd name="T84" fmla="*/ 53 w 70"/>
              <a:gd name="T85" fmla="*/ 60 h 71"/>
              <a:gd name="T86" fmla="*/ 59 w 70"/>
              <a:gd name="T87" fmla="*/ 60 h 71"/>
              <a:gd name="T88" fmla="*/ 59 w 70"/>
              <a:gd name="T89" fmla="*/ 54 h 71"/>
              <a:gd name="T90" fmla="*/ 64 w 70"/>
              <a:gd name="T91" fmla="*/ 54 h 71"/>
              <a:gd name="T92" fmla="*/ 64 w 70"/>
              <a:gd name="T93" fmla="*/ 49 h 71"/>
              <a:gd name="T94" fmla="*/ 64 w 70"/>
              <a:gd name="T95" fmla="*/ 44 h 71"/>
              <a:gd name="T96" fmla="*/ 70 w 70"/>
              <a:gd name="T97" fmla="*/ 38 h 71"/>
              <a:gd name="T98" fmla="*/ 70 w 70"/>
              <a:gd name="T99" fmla="*/ 38 h 71"/>
              <a:gd name="T100" fmla="*/ 70 w 70"/>
              <a:gd name="T101" fmla="*/ 33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71">
                <a:moveTo>
                  <a:pt x="70" y="33"/>
                </a:moveTo>
                <a:lnTo>
                  <a:pt x="64" y="27"/>
                </a:lnTo>
                <a:lnTo>
                  <a:pt x="64" y="22"/>
                </a:lnTo>
                <a:lnTo>
                  <a:pt x="64" y="22"/>
                </a:lnTo>
                <a:lnTo>
                  <a:pt x="59" y="17"/>
                </a:lnTo>
                <a:lnTo>
                  <a:pt x="59" y="11"/>
                </a:lnTo>
                <a:lnTo>
                  <a:pt x="53" y="11"/>
                </a:lnTo>
                <a:lnTo>
                  <a:pt x="53" y="6"/>
                </a:lnTo>
                <a:lnTo>
                  <a:pt x="48" y="6"/>
                </a:lnTo>
                <a:lnTo>
                  <a:pt x="43" y="6"/>
                </a:lnTo>
                <a:lnTo>
                  <a:pt x="37" y="0"/>
                </a:lnTo>
                <a:lnTo>
                  <a:pt x="37" y="0"/>
                </a:lnTo>
                <a:lnTo>
                  <a:pt x="32" y="0"/>
                </a:lnTo>
                <a:lnTo>
                  <a:pt x="26" y="0"/>
                </a:lnTo>
                <a:lnTo>
                  <a:pt x="21" y="6"/>
                </a:lnTo>
                <a:lnTo>
                  <a:pt x="21" y="6"/>
                </a:lnTo>
                <a:lnTo>
                  <a:pt x="16" y="6"/>
                </a:lnTo>
                <a:lnTo>
                  <a:pt x="10" y="11"/>
                </a:lnTo>
                <a:lnTo>
                  <a:pt x="10" y="11"/>
                </a:lnTo>
                <a:lnTo>
                  <a:pt x="5" y="17"/>
                </a:lnTo>
                <a:lnTo>
                  <a:pt x="5" y="22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38"/>
                </a:lnTo>
                <a:lnTo>
                  <a:pt x="0" y="44"/>
                </a:lnTo>
                <a:lnTo>
                  <a:pt x="0" y="49"/>
                </a:lnTo>
                <a:lnTo>
                  <a:pt x="5" y="54"/>
                </a:lnTo>
                <a:lnTo>
                  <a:pt x="5" y="54"/>
                </a:lnTo>
                <a:lnTo>
                  <a:pt x="10" y="60"/>
                </a:lnTo>
                <a:lnTo>
                  <a:pt x="10" y="60"/>
                </a:lnTo>
                <a:lnTo>
                  <a:pt x="16" y="65"/>
                </a:lnTo>
                <a:lnTo>
                  <a:pt x="21" y="65"/>
                </a:lnTo>
                <a:lnTo>
                  <a:pt x="21" y="71"/>
                </a:lnTo>
                <a:lnTo>
                  <a:pt x="26" y="71"/>
                </a:lnTo>
                <a:lnTo>
                  <a:pt x="32" y="71"/>
                </a:lnTo>
                <a:lnTo>
                  <a:pt x="37" y="71"/>
                </a:lnTo>
                <a:lnTo>
                  <a:pt x="37" y="71"/>
                </a:lnTo>
                <a:lnTo>
                  <a:pt x="43" y="71"/>
                </a:lnTo>
                <a:lnTo>
                  <a:pt x="48" y="65"/>
                </a:lnTo>
                <a:lnTo>
                  <a:pt x="53" y="65"/>
                </a:lnTo>
                <a:lnTo>
                  <a:pt x="53" y="60"/>
                </a:lnTo>
                <a:lnTo>
                  <a:pt x="59" y="60"/>
                </a:lnTo>
                <a:lnTo>
                  <a:pt x="59" y="54"/>
                </a:lnTo>
                <a:lnTo>
                  <a:pt x="64" y="54"/>
                </a:lnTo>
                <a:lnTo>
                  <a:pt x="64" y="49"/>
                </a:lnTo>
                <a:lnTo>
                  <a:pt x="64" y="44"/>
                </a:lnTo>
                <a:lnTo>
                  <a:pt x="70" y="38"/>
                </a:lnTo>
                <a:lnTo>
                  <a:pt x="70" y="38"/>
                </a:lnTo>
                <a:lnTo>
                  <a:pt x="70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1" name="Freeform 62">
            <a:extLst>
              <a:ext uri="{FF2B5EF4-FFF2-40B4-BE49-F238E27FC236}">
                <a16:creationId xmlns:a16="http://schemas.microsoft.com/office/drawing/2014/main" xmlns="" id="{B04C8255-3057-4DC9-BF47-6FBD597E158A}"/>
              </a:ext>
            </a:extLst>
          </xdr:cNvPr>
          <xdr:cNvSpPr>
            <a:spLocks/>
          </xdr:cNvSpPr>
        </xdr:nvSpPr>
        <xdr:spPr bwMode="auto">
          <a:xfrm>
            <a:off x="4715" y="3057"/>
            <a:ext cx="70" cy="71"/>
          </a:xfrm>
          <a:custGeom>
            <a:avLst/>
            <a:gdLst>
              <a:gd name="T0" fmla="*/ 13 w 13"/>
              <a:gd name="T1" fmla="*/ 6 h 13"/>
              <a:gd name="T2" fmla="*/ 12 w 13"/>
              <a:gd name="T3" fmla="*/ 5 h 13"/>
              <a:gd name="T4" fmla="*/ 12 w 13"/>
              <a:gd name="T5" fmla="*/ 4 h 13"/>
              <a:gd name="T6" fmla="*/ 12 w 13"/>
              <a:gd name="T7" fmla="*/ 4 h 13"/>
              <a:gd name="T8" fmla="*/ 11 w 13"/>
              <a:gd name="T9" fmla="*/ 3 h 13"/>
              <a:gd name="T10" fmla="*/ 11 w 13"/>
              <a:gd name="T11" fmla="*/ 2 h 13"/>
              <a:gd name="T12" fmla="*/ 10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8 w 13"/>
              <a:gd name="T19" fmla="*/ 1 h 13"/>
              <a:gd name="T20" fmla="*/ 7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4 w 13"/>
              <a:gd name="T29" fmla="*/ 1 h 13"/>
              <a:gd name="T30" fmla="*/ 4 w 13"/>
              <a:gd name="T31" fmla="*/ 1 h 13"/>
              <a:gd name="T32" fmla="*/ 3 w 13"/>
              <a:gd name="T33" fmla="*/ 1 h 13"/>
              <a:gd name="T34" fmla="*/ 2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4 h 13"/>
              <a:gd name="T42" fmla="*/ 0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7 h 13"/>
              <a:gd name="T50" fmla="*/ 0 w 13"/>
              <a:gd name="T51" fmla="*/ 7 h 13"/>
              <a:gd name="T52" fmla="*/ 0 w 13"/>
              <a:gd name="T53" fmla="*/ 8 h 13"/>
              <a:gd name="T54" fmla="*/ 0 w 13"/>
              <a:gd name="T55" fmla="*/ 9 h 13"/>
              <a:gd name="T56" fmla="*/ 1 w 13"/>
              <a:gd name="T57" fmla="*/ 10 h 13"/>
              <a:gd name="T58" fmla="*/ 1 w 13"/>
              <a:gd name="T59" fmla="*/ 10 h 13"/>
              <a:gd name="T60" fmla="*/ 2 w 13"/>
              <a:gd name="T61" fmla="*/ 11 h 13"/>
              <a:gd name="T62" fmla="*/ 2 w 13"/>
              <a:gd name="T63" fmla="*/ 11 h 13"/>
              <a:gd name="T64" fmla="*/ 3 w 13"/>
              <a:gd name="T65" fmla="*/ 12 h 13"/>
              <a:gd name="T66" fmla="*/ 4 w 13"/>
              <a:gd name="T67" fmla="*/ 12 h 13"/>
              <a:gd name="T68" fmla="*/ 4 w 13"/>
              <a:gd name="T69" fmla="*/ 13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7 w 13"/>
              <a:gd name="T77" fmla="*/ 13 h 13"/>
              <a:gd name="T78" fmla="*/ 8 w 13"/>
              <a:gd name="T79" fmla="*/ 13 h 13"/>
              <a:gd name="T80" fmla="*/ 9 w 13"/>
              <a:gd name="T81" fmla="*/ 12 h 13"/>
              <a:gd name="T82" fmla="*/ 10 w 13"/>
              <a:gd name="T83" fmla="*/ 12 h 13"/>
              <a:gd name="T84" fmla="*/ 10 w 13"/>
              <a:gd name="T85" fmla="*/ 11 h 13"/>
              <a:gd name="T86" fmla="*/ 11 w 13"/>
              <a:gd name="T87" fmla="*/ 11 h 13"/>
              <a:gd name="T88" fmla="*/ 11 w 13"/>
              <a:gd name="T89" fmla="*/ 10 h 13"/>
              <a:gd name="T90" fmla="*/ 12 w 13"/>
              <a:gd name="T91" fmla="*/ 10 h 13"/>
              <a:gd name="T92" fmla="*/ 12 w 13"/>
              <a:gd name="T93" fmla="*/ 9 h 13"/>
              <a:gd name="T94" fmla="*/ 12 w 13"/>
              <a:gd name="T95" fmla="*/ 8 h 13"/>
              <a:gd name="T96" fmla="*/ 13 w 13"/>
              <a:gd name="T97" fmla="*/ 7 h 13"/>
              <a:gd name="T98" fmla="*/ 13 w 13"/>
              <a:gd name="T99" fmla="*/ 7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2" y="5"/>
                </a:lnTo>
                <a:lnTo>
                  <a:pt x="12" y="4"/>
                </a:lnTo>
                <a:lnTo>
                  <a:pt x="12" y="4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8" y="1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4" y="12"/>
                </a:lnTo>
                <a:lnTo>
                  <a:pt x="4" y="13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7" y="13"/>
                </a:lnTo>
                <a:lnTo>
                  <a:pt x="8" y="13"/>
                </a:lnTo>
                <a:lnTo>
                  <a:pt x="9" y="12"/>
                </a:lnTo>
                <a:lnTo>
                  <a:pt x="10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7"/>
                </a:lnTo>
                <a:lnTo>
                  <a:pt x="13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2" name="Freeform 63">
            <a:extLst>
              <a:ext uri="{FF2B5EF4-FFF2-40B4-BE49-F238E27FC236}">
                <a16:creationId xmlns:a16="http://schemas.microsoft.com/office/drawing/2014/main" xmlns="" id="{6F37FA3F-8799-4CF9-89C9-FFF1E1730858}"/>
              </a:ext>
            </a:extLst>
          </xdr:cNvPr>
          <xdr:cNvSpPr>
            <a:spLocks/>
          </xdr:cNvSpPr>
        </xdr:nvSpPr>
        <xdr:spPr bwMode="auto">
          <a:xfrm>
            <a:off x="4090" y="3489"/>
            <a:ext cx="64" cy="65"/>
          </a:xfrm>
          <a:custGeom>
            <a:avLst/>
            <a:gdLst>
              <a:gd name="T0" fmla="*/ 64 w 64"/>
              <a:gd name="T1" fmla="*/ 27 h 65"/>
              <a:gd name="T2" fmla="*/ 64 w 64"/>
              <a:gd name="T3" fmla="*/ 21 h 65"/>
              <a:gd name="T4" fmla="*/ 64 w 64"/>
              <a:gd name="T5" fmla="*/ 16 h 65"/>
              <a:gd name="T6" fmla="*/ 59 w 64"/>
              <a:gd name="T7" fmla="*/ 16 h 65"/>
              <a:gd name="T8" fmla="*/ 59 w 64"/>
              <a:gd name="T9" fmla="*/ 11 h 65"/>
              <a:gd name="T10" fmla="*/ 54 w 64"/>
              <a:gd name="T11" fmla="*/ 11 h 65"/>
              <a:gd name="T12" fmla="*/ 54 w 64"/>
              <a:gd name="T13" fmla="*/ 5 h 65"/>
              <a:gd name="T14" fmla="*/ 48 w 64"/>
              <a:gd name="T15" fmla="*/ 5 h 65"/>
              <a:gd name="T16" fmla="*/ 43 w 64"/>
              <a:gd name="T17" fmla="*/ 0 h 65"/>
              <a:gd name="T18" fmla="*/ 43 w 64"/>
              <a:gd name="T19" fmla="*/ 0 h 65"/>
              <a:gd name="T20" fmla="*/ 37 w 64"/>
              <a:gd name="T21" fmla="*/ 0 h 65"/>
              <a:gd name="T22" fmla="*/ 32 w 64"/>
              <a:gd name="T23" fmla="*/ 0 h 65"/>
              <a:gd name="T24" fmla="*/ 27 w 64"/>
              <a:gd name="T25" fmla="*/ 0 h 65"/>
              <a:gd name="T26" fmla="*/ 27 w 64"/>
              <a:gd name="T27" fmla="*/ 0 h 65"/>
              <a:gd name="T28" fmla="*/ 21 w 64"/>
              <a:gd name="T29" fmla="*/ 0 h 65"/>
              <a:gd name="T30" fmla="*/ 16 w 64"/>
              <a:gd name="T31" fmla="*/ 0 h 65"/>
              <a:gd name="T32" fmla="*/ 10 w 64"/>
              <a:gd name="T33" fmla="*/ 5 h 65"/>
              <a:gd name="T34" fmla="*/ 10 w 64"/>
              <a:gd name="T35" fmla="*/ 5 h 65"/>
              <a:gd name="T36" fmla="*/ 5 w 64"/>
              <a:gd name="T37" fmla="*/ 11 h 65"/>
              <a:gd name="T38" fmla="*/ 5 w 64"/>
              <a:gd name="T39" fmla="*/ 11 h 65"/>
              <a:gd name="T40" fmla="*/ 0 w 64"/>
              <a:gd name="T41" fmla="*/ 16 h 65"/>
              <a:gd name="T42" fmla="*/ 0 w 64"/>
              <a:gd name="T43" fmla="*/ 16 h 65"/>
              <a:gd name="T44" fmla="*/ 0 w 64"/>
              <a:gd name="T45" fmla="*/ 21 h 65"/>
              <a:gd name="T46" fmla="*/ 0 w 64"/>
              <a:gd name="T47" fmla="*/ 27 h 65"/>
              <a:gd name="T48" fmla="*/ 0 w 64"/>
              <a:gd name="T49" fmla="*/ 32 h 65"/>
              <a:gd name="T50" fmla="*/ 0 w 64"/>
              <a:gd name="T51" fmla="*/ 38 h 65"/>
              <a:gd name="T52" fmla="*/ 0 w 64"/>
              <a:gd name="T53" fmla="*/ 38 h 65"/>
              <a:gd name="T54" fmla="*/ 0 w 64"/>
              <a:gd name="T55" fmla="*/ 43 h 65"/>
              <a:gd name="T56" fmla="*/ 0 w 64"/>
              <a:gd name="T57" fmla="*/ 48 h 65"/>
              <a:gd name="T58" fmla="*/ 5 w 64"/>
              <a:gd name="T59" fmla="*/ 54 h 65"/>
              <a:gd name="T60" fmla="*/ 5 w 64"/>
              <a:gd name="T61" fmla="*/ 54 h 65"/>
              <a:gd name="T62" fmla="*/ 10 w 64"/>
              <a:gd name="T63" fmla="*/ 59 h 65"/>
              <a:gd name="T64" fmla="*/ 10 w 64"/>
              <a:gd name="T65" fmla="*/ 59 h 65"/>
              <a:gd name="T66" fmla="*/ 16 w 64"/>
              <a:gd name="T67" fmla="*/ 65 h 65"/>
              <a:gd name="T68" fmla="*/ 21 w 64"/>
              <a:gd name="T69" fmla="*/ 65 h 65"/>
              <a:gd name="T70" fmla="*/ 27 w 64"/>
              <a:gd name="T71" fmla="*/ 65 h 65"/>
              <a:gd name="T72" fmla="*/ 27 w 64"/>
              <a:gd name="T73" fmla="*/ 65 h 65"/>
              <a:gd name="T74" fmla="*/ 32 w 64"/>
              <a:gd name="T75" fmla="*/ 65 h 65"/>
              <a:gd name="T76" fmla="*/ 37 w 64"/>
              <a:gd name="T77" fmla="*/ 65 h 65"/>
              <a:gd name="T78" fmla="*/ 43 w 64"/>
              <a:gd name="T79" fmla="*/ 65 h 65"/>
              <a:gd name="T80" fmla="*/ 43 w 64"/>
              <a:gd name="T81" fmla="*/ 65 h 65"/>
              <a:gd name="T82" fmla="*/ 48 w 64"/>
              <a:gd name="T83" fmla="*/ 59 h 65"/>
              <a:gd name="T84" fmla="*/ 54 w 64"/>
              <a:gd name="T85" fmla="*/ 59 h 65"/>
              <a:gd name="T86" fmla="*/ 54 w 64"/>
              <a:gd name="T87" fmla="*/ 54 h 65"/>
              <a:gd name="T88" fmla="*/ 59 w 64"/>
              <a:gd name="T89" fmla="*/ 54 h 65"/>
              <a:gd name="T90" fmla="*/ 59 w 64"/>
              <a:gd name="T91" fmla="*/ 48 h 65"/>
              <a:gd name="T92" fmla="*/ 64 w 64"/>
              <a:gd name="T93" fmla="*/ 43 h 65"/>
              <a:gd name="T94" fmla="*/ 64 w 64"/>
              <a:gd name="T95" fmla="*/ 38 h 65"/>
              <a:gd name="T96" fmla="*/ 64 w 64"/>
              <a:gd name="T97" fmla="*/ 38 h 65"/>
              <a:gd name="T98" fmla="*/ 64 w 64"/>
              <a:gd name="T99" fmla="*/ 32 h 65"/>
              <a:gd name="T100" fmla="*/ 64 w 64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4" h="65">
                <a:moveTo>
                  <a:pt x="64" y="27"/>
                </a:moveTo>
                <a:lnTo>
                  <a:pt x="64" y="21"/>
                </a:lnTo>
                <a:lnTo>
                  <a:pt x="64" y="16"/>
                </a:lnTo>
                <a:lnTo>
                  <a:pt x="59" y="16"/>
                </a:lnTo>
                <a:lnTo>
                  <a:pt x="59" y="11"/>
                </a:lnTo>
                <a:lnTo>
                  <a:pt x="54" y="11"/>
                </a:lnTo>
                <a:lnTo>
                  <a:pt x="54" y="5"/>
                </a:lnTo>
                <a:lnTo>
                  <a:pt x="48" y="5"/>
                </a:lnTo>
                <a:lnTo>
                  <a:pt x="43" y="0"/>
                </a:lnTo>
                <a:lnTo>
                  <a:pt x="43" y="0"/>
                </a:lnTo>
                <a:lnTo>
                  <a:pt x="37" y="0"/>
                </a:lnTo>
                <a:lnTo>
                  <a:pt x="32" y="0"/>
                </a:lnTo>
                <a:lnTo>
                  <a:pt x="27" y="0"/>
                </a:lnTo>
                <a:lnTo>
                  <a:pt x="27" y="0"/>
                </a:lnTo>
                <a:lnTo>
                  <a:pt x="21" y="0"/>
                </a:lnTo>
                <a:lnTo>
                  <a:pt x="16" y="0"/>
                </a:lnTo>
                <a:lnTo>
                  <a:pt x="10" y="5"/>
                </a:lnTo>
                <a:lnTo>
                  <a:pt x="10" y="5"/>
                </a:lnTo>
                <a:lnTo>
                  <a:pt x="5" y="11"/>
                </a:lnTo>
                <a:lnTo>
                  <a:pt x="5" y="11"/>
                </a:lnTo>
                <a:lnTo>
                  <a:pt x="0" y="16"/>
                </a:lnTo>
                <a:lnTo>
                  <a:pt x="0" y="16"/>
                </a:lnTo>
                <a:lnTo>
                  <a:pt x="0" y="21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38"/>
                </a:lnTo>
                <a:lnTo>
                  <a:pt x="0" y="43"/>
                </a:lnTo>
                <a:lnTo>
                  <a:pt x="0" y="48"/>
                </a:lnTo>
                <a:lnTo>
                  <a:pt x="5" y="54"/>
                </a:lnTo>
                <a:lnTo>
                  <a:pt x="5" y="54"/>
                </a:lnTo>
                <a:lnTo>
                  <a:pt x="10" y="59"/>
                </a:lnTo>
                <a:lnTo>
                  <a:pt x="10" y="59"/>
                </a:lnTo>
                <a:lnTo>
                  <a:pt x="16" y="65"/>
                </a:lnTo>
                <a:lnTo>
                  <a:pt x="21" y="65"/>
                </a:lnTo>
                <a:lnTo>
                  <a:pt x="27" y="65"/>
                </a:lnTo>
                <a:lnTo>
                  <a:pt x="27" y="65"/>
                </a:lnTo>
                <a:lnTo>
                  <a:pt x="32" y="65"/>
                </a:lnTo>
                <a:lnTo>
                  <a:pt x="37" y="65"/>
                </a:lnTo>
                <a:lnTo>
                  <a:pt x="43" y="65"/>
                </a:lnTo>
                <a:lnTo>
                  <a:pt x="43" y="65"/>
                </a:lnTo>
                <a:lnTo>
                  <a:pt x="48" y="59"/>
                </a:lnTo>
                <a:lnTo>
                  <a:pt x="54" y="59"/>
                </a:lnTo>
                <a:lnTo>
                  <a:pt x="54" y="54"/>
                </a:lnTo>
                <a:lnTo>
                  <a:pt x="59" y="54"/>
                </a:lnTo>
                <a:lnTo>
                  <a:pt x="59" y="48"/>
                </a:lnTo>
                <a:lnTo>
                  <a:pt x="64" y="43"/>
                </a:lnTo>
                <a:lnTo>
                  <a:pt x="64" y="38"/>
                </a:lnTo>
                <a:lnTo>
                  <a:pt x="64" y="38"/>
                </a:lnTo>
                <a:lnTo>
                  <a:pt x="64" y="32"/>
                </a:lnTo>
                <a:lnTo>
                  <a:pt x="64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3" name="Freeform 64">
            <a:extLst>
              <a:ext uri="{FF2B5EF4-FFF2-40B4-BE49-F238E27FC236}">
                <a16:creationId xmlns:a16="http://schemas.microsoft.com/office/drawing/2014/main" xmlns="" id="{E3CAC6BE-016F-4014-90DD-23FB5BCB3378}"/>
              </a:ext>
            </a:extLst>
          </xdr:cNvPr>
          <xdr:cNvSpPr>
            <a:spLocks/>
          </xdr:cNvSpPr>
        </xdr:nvSpPr>
        <xdr:spPr bwMode="auto">
          <a:xfrm>
            <a:off x="4090" y="3489"/>
            <a:ext cx="64" cy="65"/>
          </a:xfrm>
          <a:custGeom>
            <a:avLst/>
            <a:gdLst>
              <a:gd name="T0" fmla="*/ 12 w 12"/>
              <a:gd name="T1" fmla="*/ 5 h 12"/>
              <a:gd name="T2" fmla="*/ 12 w 12"/>
              <a:gd name="T3" fmla="*/ 4 h 12"/>
              <a:gd name="T4" fmla="*/ 12 w 12"/>
              <a:gd name="T5" fmla="*/ 3 h 12"/>
              <a:gd name="T6" fmla="*/ 11 w 12"/>
              <a:gd name="T7" fmla="*/ 3 h 12"/>
              <a:gd name="T8" fmla="*/ 11 w 12"/>
              <a:gd name="T9" fmla="*/ 2 h 12"/>
              <a:gd name="T10" fmla="*/ 10 w 12"/>
              <a:gd name="T11" fmla="*/ 2 h 12"/>
              <a:gd name="T12" fmla="*/ 10 w 12"/>
              <a:gd name="T13" fmla="*/ 1 h 12"/>
              <a:gd name="T14" fmla="*/ 9 w 12"/>
              <a:gd name="T15" fmla="*/ 1 h 12"/>
              <a:gd name="T16" fmla="*/ 8 w 12"/>
              <a:gd name="T17" fmla="*/ 0 h 12"/>
              <a:gd name="T18" fmla="*/ 8 w 12"/>
              <a:gd name="T19" fmla="*/ 0 h 12"/>
              <a:gd name="T20" fmla="*/ 7 w 12"/>
              <a:gd name="T21" fmla="*/ 0 h 12"/>
              <a:gd name="T22" fmla="*/ 6 w 12"/>
              <a:gd name="T23" fmla="*/ 0 h 12"/>
              <a:gd name="T24" fmla="*/ 5 w 12"/>
              <a:gd name="T25" fmla="*/ 0 h 12"/>
              <a:gd name="T26" fmla="*/ 5 w 12"/>
              <a:gd name="T27" fmla="*/ 0 h 12"/>
              <a:gd name="T28" fmla="*/ 4 w 12"/>
              <a:gd name="T29" fmla="*/ 0 h 12"/>
              <a:gd name="T30" fmla="*/ 3 w 12"/>
              <a:gd name="T31" fmla="*/ 0 h 12"/>
              <a:gd name="T32" fmla="*/ 2 w 12"/>
              <a:gd name="T33" fmla="*/ 1 h 12"/>
              <a:gd name="T34" fmla="*/ 2 w 12"/>
              <a:gd name="T35" fmla="*/ 1 h 12"/>
              <a:gd name="T36" fmla="*/ 1 w 12"/>
              <a:gd name="T37" fmla="*/ 2 h 12"/>
              <a:gd name="T38" fmla="*/ 1 w 12"/>
              <a:gd name="T39" fmla="*/ 2 h 12"/>
              <a:gd name="T40" fmla="*/ 0 w 12"/>
              <a:gd name="T41" fmla="*/ 3 h 12"/>
              <a:gd name="T42" fmla="*/ 0 w 12"/>
              <a:gd name="T43" fmla="*/ 3 h 12"/>
              <a:gd name="T44" fmla="*/ 0 w 12"/>
              <a:gd name="T45" fmla="*/ 4 h 12"/>
              <a:gd name="T46" fmla="*/ 0 w 12"/>
              <a:gd name="T47" fmla="*/ 5 h 12"/>
              <a:gd name="T48" fmla="*/ 0 w 12"/>
              <a:gd name="T49" fmla="*/ 6 h 12"/>
              <a:gd name="T50" fmla="*/ 0 w 12"/>
              <a:gd name="T51" fmla="*/ 7 h 12"/>
              <a:gd name="T52" fmla="*/ 0 w 12"/>
              <a:gd name="T53" fmla="*/ 7 h 12"/>
              <a:gd name="T54" fmla="*/ 0 w 12"/>
              <a:gd name="T55" fmla="*/ 8 h 12"/>
              <a:gd name="T56" fmla="*/ 0 w 12"/>
              <a:gd name="T57" fmla="*/ 9 h 12"/>
              <a:gd name="T58" fmla="*/ 1 w 12"/>
              <a:gd name="T59" fmla="*/ 10 h 12"/>
              <a:gd name="T60" fmla="*/ 1 w 12"/>
              <a:gd name="T61" fmla="*/ 10 h 12"/>
              <a:gd name="T62" fmla="*/ 2 w 12"/>
              <a:gd name="T63" fmla="*/ 11 h 12"/>
              <a:gd name="T64" fmla="*/ 2 w 12"/>
              <a:gd name="T65" fmla="*/ 11 h 12"/>
              <a:gd name="T66" fmla="*/ 3 w 12"/>
              <a:gd name="T67" fmla="*/ 12 h 12"/>
              <a:gd name="T68" fmla="*/ 4 w 12"/>
              <a:gd name="T69" fmla="*/ 12 h 12"/>
              <a:gd name="T70" fmla="*/ 5 w 12"/>
              <a:gd name="T71" fmla="*/ 12 h 12"/>
              <a:gd name="T72" fmla="*/ 5 w 12"/>
              <a:gd name="T73" fmla="*/ 12 h 12"/>
              <a:gd name="T74" fmla="*/ 6 w 12"/>
              <a:gd name="T75" fmla="*/ 12 h 12"/>
              <a:gd name="T76" fmla="*/ 7 w 12"/>
              <a:gd name="T77" fmla="*/ 12 h 12"/>
              <a:gd name="T78" fmla="*/ 8 w 12"/>
              <a:gd name="T79" fmla="*/ 12 h 12"/>
              <a:gd name="T80" fmla="*/ 8 w 12"/>
              <a:gd name="T81" fmla="*/ 12 h 12"/>
              <a:gd name="T82" fmla="*/ 9 w 12"/>
              <a:gd name="T83" fmla="*/ 11 h 12"/>
              <a:gd name="T84" fmla="*/ 10 w 12"/>
              <a:gd name="T85" fmla="*/ 11 h 12"/>
              <a:gd name="T86" fmla="*/ 10 w 12"/>
              <a:gd name="T87" fmla="*/ 10 h 12"/>
              <a:gd name="T88" fmla="*/ 11 w 12"/>
              <a:gd name="T89" fmla="*/ 10 h 12"/>
              <a:gd name="T90" fmla="*/ 11 w 12"/>
              <a:gd name="T91" fmla="*/ 9 h 12"/>
              <a:gd name="T92" fmla="*/ 12 w 12"/>
              <a:gd name="T93" fmla="*/ 8 h 12"/>
              <a:gd name="T94" fmla="*/ 12 w 12"/>
              <a:gd name="T95" fmla="*/ 7 h 12"/>
              <a:gd name="T96" fmla="*/ 12 w 12"/>
              <a:gd name="T97" fmla="*/ 7 h 12"/>
              <a:gd name="T98" fmla="*/ 12 w 12"/>
              <a:gd name="T99" fmla="*/ 6 h 12"/>
              <a:gd name="T100" fmla="*/ 12 w 12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2">
                <a:moveTo>
                  <a:pt x="12" y="5"/>
                </a:moveTo>
                <a:lnTo>
                  <a:pt x="12" y="4"/>
                </a:lnTo>
                <a:lnTo>
                  <a:pt x="12" y="3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3" y="0"/>
                </a:lnTo>
                <a:lnTo>
                  <a:pt x="2" y="1"/>
                </a:lnTo>
                <a:lnTo>
                  <a:pt x="2" y="1"/>
                </a:lnTo>
                <a:lnTo>
                  <a:pt x="1" y="2"/>
                </a:lnTo>
                <a:lnTo>
                  <a:pt x="1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4" y="12"/>
                </a:lnTo>
                <a:lnTo>
                  <a:pt x="5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8" y="12"/>
                </a:lnTo>
                <a:lnTo>
                  <a:pt x="9" y="11"/>
                </a:lnTo>
                <a:lnTo>
                  <a:pt x="10" y="11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8"/>
                </a:lnTo>
                <a:lnTo>
                  <a:pt x="12" y="7"/>
                </a:lnTo>
                <a:lnTo>
                  <a:pt x="12" y="7"/>
                </a:lnTo>
                <a:lnTo>
                  <a:pt x="12" y="6"/>
                </a:lnTo>
                <a:lnTo>
                  <a:pt x="12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4" name="Freeform 65">
            <a:extLst>
              <a:ext uri="{FF2B5EF4-FFF2-40B4-BE49-F238E27FC236}">
                <a16:creationId xmlns:a16="http://schemas.microsoft.com/office/drawing/2014/main" xmlns="" id="{27E416E6-ECBA-45C4-B43F-795FAF5C7542}"/>
              </a:ext>
            </a:extLst>
          </xdr:cNvPr>
          <xdr:cNvSpPr>
            <a:spLocks/>
          </xdr:cNvSpPr>
        </xdr:nvSpPr>
        <xdr:spPr bwMode="auto">
          <a:xfrm>
            <a:off x="3400" y="3613"/>
            <a:ext cx="70" cy="70"/>
          </a:xfrm>
          <a:custGeom>
            <a:avLst/>
            <a:gdLst>
              <a:gd name="T0" fmla="*/ 70 w 70"/>
              <a:gd name="T1" fmla="*/ 32 h 70"/>
              <a:gd name="T2" fmla="*/ 70 w 70"/>
              <a:gd name="T3" fmla="*/ 27 h 70"/>
              <a:gd name="T4" fmla="*/ 65 w 70"/>
              <a:gd name="T5" fmla="*/ 21 h 70"/>
              <a:gd name="T6" fmla="*/ 65 w 70"/>
              <a:gd name="T7" fmla="*/ 21 h 70"/>
              <a:gd name="T8" fmla="*/ 65 w 70"/>
              <a:gd name="T9" fmla="*/ 16 h 70"/>
              <a:gd name="T10" fmla="*/ 59 w 70"/>
              <a:gd name="T11" fmla="*/ 11 h 70"/>
              <a:gd name="T12" fmla="*/ 59 w 70"/>
              <a:gd name="T13" fmla="*/ 11 h 70"/>
              <a:gd name="T14" fmla="*/ 54 w 70"/>
              <a:gd name="T15" fmla="*/ 5 h 70"/>
              <a:gd name="T16" fmla="*/ 49 w 70"/>
              <a:gd name="T17" fmla="*/ 5 h 70"/>
              <a:gd name="T18" fmla="*/ 49 w 70"/>
              <a:gd name="T19" fmla="*/ 5 h 70"/>
              <a:gd name="T20" fmla="*/ 43 w 70"/>
              <a:gd name="T21" fmla="*/ 0 h 70"/>
              <a:gd name="T22" fmla="*/ 38 w 70"/>
              <a:gd name="T23" fmla="*/ 0 h 70"/>
              <a:gd name="T24" fmla="*/ 33 w 70"/>
              <a:gd name="T25" fmla="*/ 0 h 70"/>
              <a:gd name="T26" fmla="*/ 27 w 70"/>
              <a:gd name="T27" fmla="*/ 0 h 70"/>
              <a:gd name="T28" fmla="*/ 27 w 70"/>
              <a:gd name="T29" fmla="*/ 5 h 70"/>
              <a:gd name="T30" fmla="*/ 22 w 70"/>
              <a:gd name="T31" fmla="*/ 5 h 70"/>
              <a:gd name="T32" fmla="*/ 16 w 70"/>
              <a:gd name="T33" fmla="*/ 5 h 70"/>
              <a:gd name="T34" fmla="*/ 16 w 70"/>
              <a:gd name="T35" fmla="*/ 11 h 70"/>
              <a:gd name="T36" fmla="*/ 11 w 70"/>
              <a:gd name="T37" fmla="*/ 11 h 70"/>
              <a:gd name="T38" fmla="*/ 6 w 70"/>
              <a:gd name="T39" fmla="*/ 16 h 70"/>
              <a:gd name="T40" fmla="*/ 6 w 70"/>
              <a:gd name="T41" fmla="*/ 21 h 70"/>
              <a:gd name="T42" fmla="*/ 6 w 70"/>
              <a:gd name="T43" fmla="*/ 21 h 70"/>
              <a:gd name="T44" fmla="*/ 0 w 70"/>
              <a:gd name="T45" fmla="*/ 27 h 70"/>
              <a:gd name="T46" fmla="*/ 0 w 70"/>
              <a:gd name="T47" fmla="*/ 32 h 70"/>
              <a:gd name="T48" fmla="*/ 0 w 70"/>
              <a:gd name="T49" fmla="*/ 38 h 70"/>
              <a:gd name="T50" fmla="*/ 0 w 70"/>
              <a:gd name="T51" fmla="*/ 38 h 70"/>
              <a:gd name="T52" fmla="*/ 0 w 70"/>
              <a:gd name="T53" fmla="*/ 43 h 70"/>
              <a:gd name="T54" fmla="*/ 6 w 70"/>
              <a:gd name="T55" fmla="*/ 48 h 70"/>
              <a:gd name="T56" fmla="*/ 6 w 70"/>
              <a:gd name="T57" fmla="*/ 54 h 70"/>
              <a:gd name="T58" fmla="*/ 6 w 70"/>
              <a:gd name="T59" fmla="*/ 54 h 70"/>
              <a:gd name="T60" fmla="*/ 11 w 70"/>
              <a:gd name="T61" fmla="*/ 59 h 70"/>
              <a:gd name="T62" fmla="*/ 16 w 70"/>
              <a:gd name="T63" fmla="*/ 59 h 70"/>
              <a:gd name="T64" fmla="*/ 16 w 70"/>
              <a:gd name="T65" fmla="*/ 65 h 70"/>
              <a:gd name="T66" fmla="*/ 22 w 70"/>
              <a:gd name="T67" fmla="*/ 65 h 70"/>
              <a:gd name="T68" fmla="*/ 27 w 70"/>
              <a:gd name="T69" fmla="*/ 70 h 70"/>
              <a:gd name="T70" fmla="*/ 27 w 70"/>
              <a:gd name="T71" fmla="*/ 70 h 70"/>
              <a:gd name="T72" fmla="*/ 33 w 70"/>
              <a:gd name="T73" fmla="*/ 70 h 70"/>
              <a:gd name="T74" fmla="*/ 38 w 70"/>
              <a:gd name="T75" fmla="*/ 70 h 70"/>
              <a:gd name="T76" fmla="*/ 43 w 70"/>
              <a:gd name="T77" fmla="*/ 70 h 70"/>
              <a:gd name="T78" fmla="*/ 49 w 70"/>
              <a:gd name="T79" fmla="*/ 70 h 70"/>
              <a:gd name="T80" fmla="*/ 49 w 70"/>
              <a:gd name="T81" fmla="*/ 65 h 70"/>
              <a:gd name="T82" fmla="*/ 54 w 70"/>
              <a:gd name="T83" fmla="*/ 65 h 70"/>
              <a:gd name="T84" fmla="*/ 59 w 70"/>
              <a:gd name="T85" fmla="*/ 59 h 70"/>
              <a:gd name="T86" fmla="*/ 59 w 70"/>
              <a:gd name="T87" fmla="*/ 59 h 70"/>
              <a:gd name="T88" fmla="*/ 65 w 70"/>
              <a:gd name="T89" fmla="*/ 54 h 70"/>
              <a:gd name="T90" fmla="*/ 65 w 70"/>
              <a:gd name="T91" fmla="*/ 54 h 70"/>
              <a:gd name="T92" fmla="*/ 65 w 70"/>
              <a:gd name="T93" fmla="*/ 48 h 70"/>
              <a:gd name="T94" fmla="*/ 70 w 70"/>
              <a:gd name="T95" fmla="*/ 43 h 70"/>
              <a:gd name="T96" fmla="*/ 70 w 70"/>
              <a:gd name="T97" fmla="*/ 38 h 70"/>
              <a:gd name="T98" fmla="*/ 70 w 70"/>
              <a:gd name="T99" fmla="*/ 38 h 70"/>
              <a:gd name="T100" fmla="*/ 70 w 70"/>
              <a:gd name="T101" fmla="*/ 32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70">
                <a:moveTo>
                  <a:pt x="70" y="32"/>
                </a:moveTo>
                <a:lnTo>
                  <a:pt x="70" y="27"/>
                </a:lnTo>
                <a:lnTo>
                  <a:pt x="65" y="21"/>
                </a:lnTo>
                <a:lnTo>
                  <a:pt x="65" y="21"/>
                </a:lnTo>
                <a:lnTo>
                  <a:pt x="65" y="16"/>
                </a:lnTo>
                <a:lnTo>
                  <a:pt x="59" y="11"/>
                </a:lnTo>
                <a:lnTo>
                  <a:pt x="59" y="11"/>
                </a:lnTo>
                <a:lnTo>
                  <a:pt x="54" y="5"/>
                </a:lnTo>
                <a:lnTo>
                  <a:pt x="49" y="5"/>
                </a:lnTo>
                <a:lnTo>
                  <a:pt x="49" y="5"/>
                </a:lnTo>
                <a:lnTo>
                  <a:pt x="43" y="0"/>
                </a:lnTo>
                <a:lnTo>
                  <a:pt x="38" y="0"/>
                </a:lnTo>
                <a:lnTo>
                  <a:pt x="33" y="0"/>
                </a:lnTo>
                <a:lnTo>
                  <a:pt x="27" y="0"/>
                </a:lnTo>
                <a:lnTo>
                  <a:pt x="27" y="5"/>
                </a:lnTo>
                <a:lnTo>
                  <a:pt x="22" y="5"/>
                </a:lnTo>
                <a:lnTo>
                  <a:pt x="16" y="5"/>
                </a:lnTo>
                <a:lnTo>
                  <a:pt x="16" y="11"/>
                </a:lnTo>
                <a:lnTo>
                  <a:pt x="11" y="11"/>
                </a:lnTo>
                <a:lnTo>
                  <a:pt x="6" y="16"/>
                </a:lnTo>
                <a:lnTo>
                  <a:pt x="6" y="21"/>
                </a:lnTo>
                <a:lnTo>
                  <a:pt x="6" y="21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38"/>
                </a:lnTo>
                <a:lnTo>
                  <a:pt x="0" y="43"/>
                </a:lnTo>
                <a:lnTo>
                  <a:pt x="6" y="48"/>
                </a:lnTo>
                <a:lnTo>
                  <a:pt x="6" y="54"/>
                </a:lnTo>
                <a:lnTo>
                  <a:pt x="6" y="54"/>
                </a:lnTo>
                <a:lnTo>
                  <a:pt x="11" y="59"/>
                </a:lnTo>
                <a:lnTo>
                  <a:pt x="16" y="59"/>
                </a:lnTo>
                <a:lnTo>
                  <a:pt x="16" y="65"/>
                </a:lnTo>
                <a:lnTo>
                  <a:pt x="22" y="65"/>
                </a:lnTo>
                <a:lnTo>
                  <a:pt x="27" y="70"/>
                </a:lnTo>
                <a:lnTo>
                  <a:pt x="27" y="70"/>
                </a:lnTo>
                <a:lnTo>
                  <a:pt x="33" y="70"/>
                </a:lnTo>
                <a:lnTo>
                  <a:pt x="38" y="70"/>
                </a:lnTo>
                <a:lnTo>
                  <a:pt x="43" y="70"/>
                </a:lnTo>
                <a:lnTo>
                  <a:pt x="49" y="70"/>
                </a:lnTo>
                <a:lnTo>
                  <a:pt x="49" y="65"/>
                </a:lnTo>
                <a:lnTo>
                  <a:pt x="54" y="65"/>
                </a:lnTo>
                <a:lnTo>
                  <a:pt x="59" y="59"/>
                </a:lnTo>
                <a:lnTo>
                  <a:pt x="59" y="59"/>
                </a:lnTo>
                <a:lnTo>
                  <a:pt x="65" y="54"/>
                </a:lnTo>
                <a:lnTo>
                  <a:pt x="65" y="54"/>
                </a:lnTo>
                <a:lnTo>
                  <a:pt x="65" y="48"/>
                </a:lnTo>
                <a:lnTo>
                  <a:pt x="70" y="43"/>
                </a:lnTo>
                <a:lnTo>
                  <a:pt x="70" y="38"/>
                </a:lnTo>
                <a:lnTo>
                  <a:pt x="70" y="38"/>
                </a:lnTo>
                <a:lnTo>
                  <a:pt x="70" y="3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5" name="Freeform 66">
            <a:extLst>
              <a:ext uri="{FF2B5EF4-FFF2-40B4-BE49-F238E27FC236}">
                <a16:creationId xmlns:a16="http://schemas.microsoft.com/office/drawing/2014/main" xmlns="" id="{8274751F-20C5-47A8-845E-09207868BC2C}"/>
              </a:ext>
            </a:extLst>
          </xdr:cNvPr>
          <xdr:cNvSpPr>
            <a:spLocks/>
          </xdr:cNvSpPr>
        </xdr:nvSpPr>
        <xdr:spPr bwMode="auto">
          <a:xfrm>
            <a:off x="3400" y="3613"/>
            <a:ext cx="70" cy="70"/>
          </a:xfrm>
          <a:custGeom>
            <a:avLst/>
            <a:gdLst>
              <a:gd name="T0" fmla="*/ 13 w 13"/>
              <a:gd name="T1" fmla="*/ 6 h 13"/>
              <a:gd name="T2" fmla="*/ 13 w 13"/>
              <a:gd name="T3" fmla="*/ 5 h 13"/>
              <a:gd name="T4" fmla="*/ 12 w 13"/>
              <a:gd name="T5" fmla="*/ 4 h 13"/>
              <a:gd name="T6" fmla="*/ 12 w 13"/>
              <a:gd name="T7" fmla="*/ 4 h 13"/>
              <a:gd name="T8" fmla="*/ 12 w 13"/>
              <a:gd name="T9" fmla="*/ 3 h 13"/>
              <a:gd name="T10" fmla="*/ 11 w 13"/>
              <a:gd name="T11" fmla="*/ 2 h 13"/>
              <a:gd name="T12" fmla="*/ 11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9 w 13"/>
              <a:gd name="T19" fmla="*/ 1 h 13"/>
              <a:gd name="T20" fmla="*/ 8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5 w 13"/>
              <a:gd name="T29" fmla="*/ 1 h 13"/>
              <a:gd name="T30" fmla="*/ 4 w 13"/>
              <a:gd name="T31" fmla="*/ 1 h 13"/>
              <a:gd name="T32" fmla="*/ 3 w 13"/>
              <a:gd name="T33" fmla="*/ 1 h 13"/>
              <a:gd name="T34" fmla="*/ 3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4 h 13"/>
              <a:gd name="T42" fmla="*/ 1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7 h 13"/>
              <a:gd name="T50" fmla="*/ 0 w 13"/>
              <a:gd name="T51" fmla="*/ 7 h 13"/>
              <a:gd name="T52" fmla="*/ 0 w 13"/>
              <a:gd name="T53" fmla="*/ 8 h 13"/>
              <a:gd name="T54" fmla="*/ 1 w 13"/>
              <a:gd name="T55" fmla="*/ 9 h 13"/>
              <a:gd name="T56" fmla="*/ 1 w 13"/>
              <a:gd name="T57" fmla="*/ 10 h 13"/>
              <a:gd name="T58" fmla="*/ 1 w 13"/>
              <a:gd name="T59" fmla="*/ 10 h 13"/>
              <a:gd name="T60" fmla="*/ 2 w 13"/>
              <a:gd name="T61" fmla="*/ 11 h 13"/>
              <a:gd name="T62" fmla="*/ 3 w 13"/>
              <a:gd name="T63" fmla="*/ 11 h 13"/>
              <a:gd name="T64" fmla="*/ 3 w 13"/>
              <a:gd name="T65" fmla="*/ 12 h 13"/>
              <a:gd name="T66" fmla="*/ 4 w 13"/>
              <a:gd name="T67" fmla="*/ 12 h 13"/>
              <a:gd name="T68" fmla="*/ 5 w 13"/>
              <a:gd name="T69" fmla="*/ 13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8 w 13"/>
              <a:gd name="T77" fmla="*/ 13 h 13"/>
              <a:gd name="T78" fmla="*/ 9 w 13"/>
              <a:gd name="T79" fmla="*/ 13 h 13"/>
              <a:gd name="T80" fmla="*/ 9 w 13"/>
              <a:gd name="T81" fmla="*/ 12 h 13"/>
              <a:gd name="T82" fmla="*/ 10 w 13"/>
              <a:gd name="T83" fmla="*/ 12 h 13"/>
              <a:gd name="T84" fmla="*/ 11 w 13"/>
              <a:gd name="T85" fmla="*/ 11 h 13"/>
              <a:gd name="T86" fmla="*/ 11 w 13"/>
              <a:gd name="T87" fmla="*/ 11 h 13"/>
              <a:gd name="T88" fmla="*/ 12 w 13"/>
              <a:gd name="T89" fmla="*/ 10 h 13"/>
              <a:gd name="T90" fmla="*/ 12 w 13"/>
              <a:gd name="T91" fmla="*/ 10 h 13"/>
              <a:gd name="T92" fmla="*/ 12 w 13"/>
              <a:gd name="T93" fmla="*/ 9 h 13"/>
              <a:gd name="T94" fmla="*/ 13 w 13"/>
              <a:gd name="T95" fmla="*/ 8 h 13"/>
              <a:gd name="T96" fmla="*/ 13 w 13"/>
              <a:gd name="T97" fmla="*/ 7 h 13"/>
              <a:gd name="T98" fmla="*/ 13 w 13"/>
              <a:gd name="T99" fmla="*/ 7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3" y="5"/>
                </a:lnTo>
                <a:lnTo>
                  <a:pt x="12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1" y="2"/>
                </a:lnTo>
                <a:lnTo>
                  <a:pt x="10" y="1"/>
                </a:lnTo>
                <a:lnTo>
                  <a:pt x="9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3" y="11"/>
                </a:lnTo>
                <a:lnTo>
                  <a:pt x="3" y="12"/>
                </a:lnTo>
                <a:lnTo>
                  <a:pt x="4" y="12"/>
                </a:lnTo>
                <a:lnTo>
                  <a:pt x="5" y="13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8" y="13"/>
                </a:lnTo>
                <a:lnTo>
                  <a:pt x="9" y="13"/>
                </a:lnTo>
                <a:lnTo>
                  <a:pt x="9" y="12"/>
                </a:lnTo>
                <a:lnTo>
                  <a:pt x="10" y="12"/>
                </a:lnTo>
                <a:lnTo>
                  <a:pt x="11" y="11"/>
                </a:lnTo>
                <a:lnTo>
                  <a:pt x="11" y="11"/>
                </a:lnTo>
                <a:lnTo>
                  <a:pt x="12" y="10"/>
                </a:lnTo>
                <a:lnTo>
                  <a:pt x="12" y="10"/>
                </a:lnTo>
                <a:lnTo>
                  <a:pt x="12" y="9"/>
                </a:lnTo>
                <a:lnTo>
                  <a:pt x="13" y="8"/>
                </a:lnTo>
                <a:lnTo>
                  <a:pt x="13" y="7"/>
                </a:lnTo>
                <a:lnTo>
                  <a:pt x="13" y="7"/>
                </a:lnTo>
                <a:lnTo>
                  <a:pt x="13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6" name="Freeform 67">
            <a:extLst>
              <a:ext uri="{FF2B5EF4-FFF2-40B4-BE49-F238E27FC236}">
                <a16:creationId xmlns:a16="http://schemas.microsoft.com/office/drawing/2014/main" xmlns="" id="{D8E4EFCE-4E4B-4D1F-B8C2-4A073FB3F02B}"/>
              </a:ext>
            </a:extLst>
          </xdr:cNvPr>
          <xdr:cNvSpPr>
            <a:spLocks/>
          </xdr:cNvSpPr>
        </xdr:nvSpPr>
        <xdr:spPr bwMode="auto">
          <a:xfrm>
            <a:off x="2711" y="3483"/>
            <a:ext cx="70" cy="71"/>
          </a:xfrm>
          <a:custGeom>
            <a:avLst/>
            <a:gdLst>
              <a:gd name="T0" fmla="*/ 70 w 70"/>
              <a:gd name="T1" fmla="*/ 33 h 71"/>
              <a:gd name="T2" fmla="*/ 70 w 70"/>
              <a:gd name="T3" fmla="*/ 27 h 71"/>
              <a:gd name="T4" fmla="*/ 64 w 70"/>
              <a:gd name="T5" fmla="*/ 22 h 71"/>
              <a:gd name="T6" fmla="*/ 64 w 70"/>
              <a:gd name="T7" fmla="*/ 17 h 71"/>
              <a:gd name="T8" fmla="*/ 64 w 70"/>
              <a:gd name="T9" fmla="*/ 17 h 71"/>
              <a:gd name="T10" fmla="*/ 59 w 70"/>
              <a:gd name="T11" fmla="*/ 11 h 71"/>
              <a:gd name="T12" fmla="*/ 59 w 70"/>
              <a:gd name="T13" fmla="*/ 11 h 71"/>
              <a:gd name="T14" fmla="*/ 54 w 70"/>
              <a:gd name="T15" fmla="*/ 6 h 71"/>
              <a:gd name="T16" fmla="*/ 48 w 70"/>
              <a:gd name="T17" fmla="*/ 6 h 71"/>
              <a:gd name="T18" fmla="*/ 43 w 70"/>
              <a:gd name="T19" fmla="*/ 0 h 71"/>
              <a:gd name="T20" fmla="*/ 43 w 70"/>
              <a:gd name="T21" fmla="*/ 0 h 71"/>
              <a:gd name="T22" fmla="*/ 37 w 70"/>
              <a:gd name="T23" fmla="*/ 0 h 71"/>
              <a:gd name="T24" fmla="*/ 32 w 70"/>
              <a:gd name="T25" fmla="*/ 0 h 71"/>
              <a:gd name="T26" fmla="*/ 27 w 70"/>
              <a:gd name="T27" fmla="*/ 0 h 71"/>
              <a:gd name="T28" fmla="*/ 27 w 70"/>
              <a:gd name="T29" fmla="*/ 0 h 71"/>
              <a:gd name="T30" fmla="*/ 21 w 70"/>
              <a:gd name="T31" fmla="*/ 6 h 71"/>
              <a:gd name="T32" fmla="*/ 16 w 70"/>
              <a:gd name="T33" fmla="*/ 6 h 71"/>
              <a:gd name="T34" fmla="*/ 11 w 70"/>
              <a:gd name="T35" fmla="*/ 11 h 71"/>
              <a:gd name="T36" fmla="*/ 11 w 70"/>
              <a:gd name="T37" fmla="*/ 11 h 71"/>
              <a:gd name="T38" fmla="*/ 5 w 70"/>
              <a:gd name="T39" fmla="*/ 17 h 71"/>
              <a:gd name="T40" fmla="*/ 5 w 70"/>
              <a:gd name="T41" fmla="*/ 17 h 71"/>
              <a:gd name="T42" fmla="*/ 5 w 70"/>
              <a:gd name="T43" fmla="*/ 22 h 71"/>
              <a:gd name="T44" fmla="*/ 0 w 70"/>
              <a:gd name="T45" fmla="*/ 27 h 71"/>
              <a:gd name="T46" fmla="*/ 0 w 70"/>
              <a:gd name="T47" fmla="*/ 33 h 71"/>
              <a:gd name="T48" fmla="*/ 0 w 70"/>
              <a:gd name="T49" fmla="*/ 33 h 71"/>
              <a:gd name="T50" fmla="*/ 0 w 70"/>
              <a:gd name="T51" fmla="*/ 38 h 71"/>
              <a:gd name="T52" fmla="*/ 0 w 70"/>
              <a:gd name="T53" fmla="*/ 44 h 71"/>
              <a:gd name="T54" fmla="*/ 5 w 70"/>
              <a:gd name="T55" fmla="*/ 49 h 71"/>
              <a:gd name="T56" fmla="*/ 5 w 70"/>
              <a:gd name="T57" fmla="*/ 49 h 71"/>
              <a:gd name="T58" fmla="*/ 5 w 70"/>
              <a:gd name="T59" fmla="*/ 54 h 71"/>
              <a:gd name="T60" fmla="*/ 11 w 70"/>
              <a:gd name="T61" fmla="*/ 60 h 71"/>
              <a:gd name="T62" fmla="*/ 11 w 70"/>
              <a:gd name="T63" fmla="*/ 60 h 71"/>
              <a:gd name="T64" fmla="*/ 16 w 70"/>
              <a:gd name="T65" fmla="*/ 65 h 71"/>
              <a:gd name="T66" fmla="*/ 21 w 70"/>
              <a:gd name="T67" fmla="*/ 65 h 71"/>
              <a:gd name="T68" fmla="*/ 27 w 70"/>
              <a:gd name="T69" fmla="*/ 65 h 71"/>
              <a:gd name="T70" fmla="*/ 27 w 70"/>
              <a:gd name="T71" fmla="*/ 71 h 71"/>
              <a:gd name="T72" fmla="*/ 32 w 70"/>
              <a:gd name="T73" fmla="*/ 71 h 71"/>
              <a:gd name="T74" fmla="*/ 37 w 70"/>
              <a:gd name="T75" fmla="*/ 71 h 71"/>
              <a:gd name="T76" fmla="*/ 43 w 70"/>
              <a:gd name="T77" fmla="*/ 71 h 71"/>
              <a:gd name="T78" fmla="*/ 43 w 70"/>
              <a:gd name="T79" fmla="*/ 65 h 71"/>
              <a:gd name="T80" fmla="*/ 48 w 70"/>
              <a:gd name="T81" fmla="*/ 65 h 71"/>
              <a:gd name="T82" fmla="*/ 54 w 70"/>
              <a:gd name="T83" fmla="*/ 65 h 71"/>
              <a:gd name="T84" fmla="*/ 59 w 70"/>
              <a:gd name="T85" fmla="*/ 60 h 71"/>
              <a:gd name="T86" fmla="*/ 59 w 70"/>
              <a:gd name="T87" fmla="*/ 60 h 71"/>
              <a:gd name="T88" fmla="*/ 64 w 70"/>
              <a:gd name="T89" fmla="*/ 54 h 71"/>
              <a:gd name="T90" fmla="*/ 64 w 70"/>
              <a:gd name="T91" fmla="*/ 49 h 71"/>
              <a:gd name="T92" fmla="*/ 64 w 70"/>
              <a:gd name="T93" fmla="*/ 49 h 71"/>
              <a:gd name="T94" fmla="*/ 70 w 70"/>
              <a:gd name="T95" fmla="*/ 44 h 71"/>
              <a:gd name="T96" fmla="*/ 70 w 70"/>
              <a:gd name="T97" fmla="*/ 38 h 71"/>
              <a:gd name="T98" fmla="*/ 70 w 70"/>
              <a:gd name="T99" fmla="*/ 33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70" h="71">
                <a:moveTo>
                  <a:pt x="70" y="33"/>
                </a:moveTo>
                <a:lnTo>
                  <a:pt x="70" y="27"/>
                </a:lnTo>
                <a:lnTo>
                  <a:pt x="64" y="22"/>
                </a:lnTo>
                <a:lnTo>
                  <a:pt x="64" y="17"/>
                </a:lnTo>
                <a:lnTo>
                  <a:pt x="64" y="17"/>
                </a:lnTo>
                <a:lnTo>
                  <a:pt x="59" y="11"/>
                </a:lnTo>
                <a:lnTo>
                  <a:pt x="59" y="11"/>
                </a:lnTo>
                <a:lnTo>
                  <a:pt x="54" y="6"/>
                </a:lnTo>
                <a:lnTo>
                  <a:pt x="48" y="6"/>
                </a:lnTo>
                <a:lnTo>
                  <a:pt x="43" y="0"/>
                </a:lnTo>
                <a:lnTo>
                  <a:pt x="43" y="0"/>
                </a:lnTo>
                <a:lnTo>
                  <a:pt x="37" y="0"/>
                </a:lnTo>
                <a:lnTo>
                  <a:pt x="32" y="0"/>
                </a:lnTo>
                <a:lnTo>
                  <a:pt x="27" y="0"/>
                </a:lnTo>
                <a:lnTo>
                  <a:pt x="27" y="0"/>
                </a:lnTo>
                <a:lnTo>
                  <a:pt x="21" y="6"/>
                </a:lnTo>
                <a:lnTo>
                  <a:pt x="16" y="6"/>
                </a:lnTo>
                <a:lnTo>
                  <a:pt x="11" y="11"/>
                </a:lnTo>
                <a:lnTo>
                  <a:pt x="11" y="11"/>
                </a:lnTo>
                <a:lnTo>
                  <a:pt x="5" y="17"/>
                </a:lnTo>
                <a:lnTo>
                  <a:pt x="5" y="17"/>
                </a:lnTo>
                <a:lnTo>
                  <a:pt x="5" y="22"/>
                </a:lnTo>
                <a:lnTo>
                  <a:pt x="0" y="27"/>
                </a:lnTo>
                <a:lnTo>
                  <a:pt x="0" y="33"/>
                </a:lnTo>
                <a:lnTo>
                  <a:pt x="0" y="33"/>
                </a:lnTo>
                <a:lnTo>
                  <a:pt x="0" y="38"/>
                </a:lnTo>
                <a:lnTo>
                  <a:pt x="0" y="44"/>
                </a:lnTo>
                <a:lnTo>
                  <a:pt x="5" y="49"/>
                </a:lnTo>
                <a:lnTo>
                  <a:pt x="5" y="49"/>
                </a:lnTo>
                <a:lnTo>
                  <a:pt x="5" y="54"/>
                </a:lnTo>
                <a:lnTo>
                  <a:pt x="11" y="60"/>
                </a:lnTo>
                <a:lnTo>
                  <a:pt x="11" y="60"/>
                </a:lnTo>
                <a:lnTo>
                  <a:pt x="16" y="65"/>
                </a:lnTo>
                <a:lnTo>
                  <a:pt x="21" y="65"/>
                </a:lnTo>
                <a:lnTo>
                  <a:pt x="27" y="65"/>
                </a:lnTo>
                <a:lnTo>
                  <a:pt x="27" y="71"/>
                </a:lnTo>
                <a:lnTo>
                  <a:pt x="32" y="71"/>
                </a:lnTo>
                <a:lnTo>
                  <a:pt x="37" y="71"/>
                </a:lnTo>
                <a:lnTo>
                  <a:pt x="43" y="71"/>
                </a:lnTo>
                <a:lnTo>
                  <a:pt x="43" y="65"/>
                </a:lnTo>
                <a:lnTo>
                  <a:pt x="48" y="65"/>
                </a:lnTo>
                <a:lnTo>
                  <a:pt x="54" y="65"/>
                </a:lnTo>
                <a:lnTo>
                  <a:pt x="59" y="60"/>
                </a:lnTo>
                <a:lnTo>
                  <a:pt x="59" y="60"/>
                </a:lnTo>
                <a:lnTo>
                  <a:pt x="64" y="54"/>
                </a:lnTo>
                <a:lnTo>
                  <a:pt x="64" y="49"/>
                </a:lnTo>
                <a:lnTo>
                  <a:pt x="64" y="49"/>
                </a:lnTo>
                <a:lnTo>
                  <a:pt x="70" y="44"/>
                </a:lnTo>
                <a:lnTo>
                  <a:pt x="70" y="38"/>
                </a:lnTo>
                <a:lnTo>
                  <a:pt x="70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7" name="Freeform 68">
            <a:extLst>
              <a:ext uri="{FF2B5EF4-FFF2-40B4-BE49-F238E27FC236}">
                <a16:creationId xmlns:a16="http://schemas.microsoft.com/office/drawing/2014/main" xmlns="" id="{B998D0F9-C74C-421C-B5C9-71FF55868B4A}"/>
              </a:ext>
            </a:extLst>
          </xdr:cNvPr>
          <xdr:cNvSpPr>
            <a:spLocks/>
          </xdr:cNvSpPr>
        </xdr:nvSpPr>
        <xdr:spPr bwMode="auto">
          <a:xfrm>
            <a:off x="2711" y="3483"/>
            <a:ext cx="70" cy="71"/>
          </a:xfrm>
          <a:custGeom>
            <a:avLst/>
            <a:gdLst>
              <a:gd name="T0" fmla="*/ 13 w 13"/>
              <a:gd name="T1" fmla="*/ 6 h 13"/>
              <a:gd name="T2" fmla="*/ 13 w 13"/>
              <a:gd name="T3" fmla="*/ 5 h 13"/>
              <a:gd name="T4" fmla="*/ 12 w 13"/>
              <a:gd name="T5" fmla="*/ 4 h 13"/>
              <a:gd name="T6" fmla="*/ 12 w 13"/>
              <a:gd name="T7" fmla="*/ 3 h 13"/>
              <a:gd name="T8" fmla="*/ 12 w 13"/>
              <a:gd name="T9" fmla="*/ 3 h 13"/>
              <a:gd name="T10" fmla="*/ 11 w 13"/>
              <a:gd name="T11" fmla="*/ 2 h 13"/>
              <a:gd name="T12" fmla="*/ 11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8 w 13"/>
              <a:gd name="T19" fmla="*/ 0 h 13"/>
              <a:gd name="T20" fmla="*/ 8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5 w 13"/>
              <a:gd name="T29" fmla="*/ 0 h 13"/>
              <a:gd name="T30" fmla="*/ 4 w 13"/>
              <a:gd name="T31" fmla="*/ 1 h 13"/>
              <a:gd name="T32" fmla="*/ 3 w 13"/>
              <a:gd name="T33" fmla="*/ 1 h 13"/>
              <a:gd name="T34" fmla="*/ 2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3 h 13"/>
              <a:gd name="T42" fmla="*/ 1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6 h 13"/>
              <a:gd name="T50" fmla="*/ 0 w 13"/>
              <a:gd name="T51" fmla="*/ 7 h 13"/>
              <a:gd name="T52" fmla="*/ 0 w 13"/>
              <a:gd name="T53" fmla="*/ 8 h 13"/>
              <a:gd name="T54" fmla="*/ 1 w 13"/>
              <a:gd name="T55" fmla="*/ 9 h 13"/>
              <a:gd name="T56" fmla="*/ 1 w 13"/>
              <a:gd name="T57" fmla="*/ 9 h 13"/>
              <a:gd name="T58" fmla="*/ 1 w 13"/>
              <a:gd name="T59" fmla="*/ 10 h 13"/>
              <a:gd name="T60" fmla="*/ 2 w 13"/>
              <a:gd name="T61" fmla="*/ 11 h 13"/>
              <a:gd name="T62" fmla="*/ 2 w 13"/>
              <a:gd name="T63" fmla="*/ 11 h 13"/>
              <a:gd name="T64" fmla="*/ 3 w 13"/>
              <a:gd name="T65" fmla="*/ 12 h 13"/>
              <a:gd name="T66" fmla="*/ 4 w 13"/>
              <a:gd name="T67" fmla="*/ 12 h 13"/>
              <a:gd name="T68" fmla="*/ 5 w 13"/>
              <a:gd name="T69" fmla="*/ 12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8 w 13"/>
              <a:gd name="T77" fmla="*/ 13 h 13"/>
              <a:gd name="T78" fmla="*/ 8 w 13"/>
              <a:gd name="T79" fmla="*/ 12 h 13"/>
              <a:gd name="T80" fmla="*/ 9 w 13"/>
              <a:gd name="T81" fmla="*/ 12 h 13"/>
              <a:gd name="T82" fmla="*/ 10 w 13"/>
              <a:gd name="T83" fmla="*/ 12 h 13"/>
              <a:gd name="T84" fmla="*/ 11 w 13"/>
              <a:gd name="T85" fmla="*/ 11 h 13"/>
              <a:gd name="T86" fmla="*/ 11 w 13"/>
              <a:gd name="T87" fmla="*/ 11 h 13"/>
              <a:gd name="T88" fmla="*/ 12 w 13"/>
              <a:gd name="T89" fmla="*/ 10 h 13"/>
              <a:gd name="T90" fmla="*/ 12 w 13"/>
              <a:gd name="T91" fmla="*/ 9 h 13"/>
              <a:gd name="T92" fmla="*/ 12 w 13"/>
              <a:gd name="T93" fmla="*/ 9 h 13"/>
              <a:gd name="T94" fmla="*/ 13 w 13"/>
              <a:gd name="T95" fmla="*/ 8 h 13"/>
              <a:gd name="T96" fmla="*/ 13 w 13"/>
              <a:gd name="T97" fmla="*/ 7 h 13"/>
              <a:gd name="T98" fmla="*/ 13 w 13"/>
              <a:gd name="T99" fmla="*/ 6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3" y="5"/>
                </a:lnTo>
                <a:lnTo>
                  <a:pt x="12" y="4"/>
                </a:lnTo>
                <a:lnTo>
                  <a:pt x="12" y="3"/>
                </a:lnTo>
                <a:lnTo>
                  <a:pt x="12" y="3"/>
                </a:lnTo>
                <a:lnTo>
                  <a:pt x="11" y="2"/>
                </a:lnTo>
                <a:lnTo>
                  <a:pt x="11" y="2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1" y="9"/>
                </a:lnTo>
                <a:lnTo>
                  <a:pt x="1" y="9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4" y="12"/>
                </a:lnTo>
                <a:lnTo>
                  <a:pt x="5" y="12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8" y="13"/>
                </a:lnTo>
                <a:lnTo>
                  <a:pt x="8" y="12"/>
                </a:lnTo>
                <a:lnTo>
                  <a:pt x="9" y="12"/>
                </a:lnTo>
                <a:lnTo>
                  <a:pt x="10" y="12"/>
                </a:lnTo>
                <a:lnTo>
                  <a:pt x="11" y="11"/>
                </a:lnTo>
                <a:lnTo>
                  <a:pt x="11" y="11"/>
                </a:lnTo>
                <a:lnTo>
                  <a:pt x="12" y="10"/>
                </a:lnTo>
                <a:lnTo>
                  <a:pt x="12" y="9"/>
                </a:lnTo>
                <a:lnTo>
                  <a:pt x="12" y="9"/>
                </a:lnTo>
                <a:lnTo>
                  <a:pt x="13" y="8"/>
                </a:lnTo>
                <a:lnTo>
                  <a:pt x="13" y="7"/>
                </a:lnTo>
                <a:lnTo>
                  <a:pt x="13" y="6"/>
                </a:lnTo>
                <a:lnTo>
                  <a:pt x="13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8" name="Freeform 69">
            <a:extLst>
              <a:ext uri="{FF2B5EF4-FFF2-40B4-BE49-F238E27FC236}">
                <a16:creationId xmlns:a16="http://schemas.microsoft.com/office/drawing/2014/main" xmlns="" id="{8C98298E-B51E-4328-A029-0BB87EC16730}"/>
              </a:ext>
            </a:extLst>
          </xdr:cNvPr>
          <xdr:cNvSpPr>
            <a:spLocks/>
          </xdr:cNvSpPr>
        </xdr:nvSpPr>
        <xdr:spPr bwMode="auto">
          <a:xfrm>
            <a:off x="2242" y="3030"/>
            <a:ext cx="65" cy="65"/>
          </a:xfrm>
          <a:custGeom>
            <a:avLst/>
            <a:gdLst>
              <a:gd name="T0" fmla="*/ 65 w 65"/>
              <a:gd name="T1" fmla="*/ 27 h 65"/>
              <a:gd name="T2" fmla="*/ 65 w 65"/>
              <a:gd name="T3" fmla="*/ 22 h 65"/>
              <a:gd name="T4" fmla="*/ 65 w 65"/>
              <a:gd name="T5" fmla="*/ 22 h 65"/>
              <a:gd name="T6" fmla="*/ 59 w 65"/>
              <a:gd name="T7" fmla="*/ 17 h 65"/>
              <a:gd name="T8" fmla="*/ 59 w 65"/>
              <a:gd name="T9" fmla="*/ 11 h 65"/>
              <a:gd name="T10" fmla="*/ 59 w 65"/>
              <a:gd name="T11" fmla="*/ 11 h 65"/>
              <a:gd name="T12" fmla="*/ 54 w 65"/>
              <a:gd name="T13" fmla="*/ 6 h 65"/>
              <a:gd name="T14" fmla="*/ 49 w 65"/>
              <a:gd name="T15" fmla="*/ 6 h 65"/>
              <a:gd name="T16" fmla="*/ 49 w 65"/>
              <a:gd name="T17" fmla="*/ 0 h 65"/>
              <a:gd name="T18" fmla="*/ 43 w 65"/>
              <a:gd name="T19" fmla="*/ 0 h 65"/>
              <a:gd name="T20" fmla="*/ 38 w 65"/>
              <a:gd name="T21" fmla="*/ 0 h 65"/>
              <a:gd name="T22" fmla="*/ 32 w 65"/>
              <a:gd name="T23" fmla="*/ 0 h 65"/>
              <a:gd name="T24" fmla="*/ 32 w 65"/>
              <a:gd name="T25" fmla="*/ 0 h 65"/>
              <a:gd name="T26" fmla="*/ 27 w 65"/>
              <a:gd name="T27" fmla="*/ 0 h 65"/>
              <a:gd name="T28" fmla="*/ 22 w 65"/>
              <a:gd name="T29" fmla="*/ 0 h 65"/>
              <a:gd name="T30" fmla="*/ 16 w 65"/>
              <a:gd name="T31" fmla="*/ 0 h 65"/>
              <a:gd name="T32" fmla="*/ 16 w 65"/>
              <a:gd name="T33" fmla="*/ 6 h 65"/>
              <a:gd name="T34" fmla="*/ 11 w 65"/>
              <a:gd name="T35" fmla="*/ 6 h 65"/>
              <a:gd name="T36" fmla="*/ 6 w 65"/>
              <a:gd name="T37" fmla="*/ 11 h 65"/>
              <a:gd name="T38" fmla="*/ 6 w 65"/>
              <a:gd name="T39" fmla="*/ 11 h 65"/>
              <a:gd name="T40" fmla="*/ 0 w 65"/>
              <a:gd name="T41" fmla="*/ 17 h 65"/>
              <a:gd name="T42" fmla="*/ 0 w 65"/>
              <a:gd name="T43" fmla="*/ 22 h 65"/>
              <a:gd name="T44" fmla="*/ 0 w 65"/>
              <a:gd name="T45" fmla="*/ 22 h 65"/>
              <a:gd name="T46" fmla="*/ 0 w 65"/>
              <a:gd name="T47" fmla="*/ 27 h 65"/>
              <a:gd name="T48" fmla="*/ 0 w 65"/>
              <a:gd name="T49" fmla="*/ 33 h 65"/>
              <a:gd name="T50" fmla="*/ 0 w 65"/>
              <a:gd name="T51" fmla="*/ 38 h 65"/>
              <a:gd name="T52" fmla="*/ 0 w 65"/>
              <a:gd name="T53" fmla="*/ 38 h 65"/>
              <a:gd name="T54" fmla="*/ 0 w 65"/>
              <a:gd name="T55" fmla="*/ 44 h 65"/>
              <a:gd name="T56" fmla="*/ 0 w 65"/>
              <a:gd name="T57" fmla="*/ 49 h 65"/>
              <a:gd name="T58" fmla="*/ 6 w 65"/>
              <a:gd name="T59" fmla="*/ 54 h 65"/>
              <a:gd name="T60" fmla="*/ 6 w 65"/>
              <a:gd name="T61" fmla="*/ 54 h 65"/>
              <a:gd name="T62" fmla="*/ 11 w 65"/>
              <a:gd name="T63" fmla="*/ 60 h 65"/>
              <a:gd name="T64" fmla="*/ 16 w 65"/>
              <a:gd name="T65" fmla="*/ 60 h 65"/>
              <a:gd name="T66" fmla="*/ 16 w 65"/>
              <a:gd name="T67" fmla="*/ 65 h 65"/>
              <a:gd name="T68" fmla="*/ 22 w 65"/>
              <a:gd name="T69" fmla="*/ 65 h 65"/>
              <a:gd name="T70" fmla="*/ 27 w 65"/>
              <a:gd name="T71" fmla="*/ 65 h 65"/>
              <a:gd name="T72" fmla="*/ 32 w 65"/>
              <a:gd name="T73" fmla="*/ 65 h 65"/>
              <a:gd name="T74" fmla="*/ 32 w 65"/>
              <a:gd name="T75" fmla="*/ 65 h 65"/>
              <a:gd name="T76" fmla="*/ 38 w 65"/>
              <a:gd name="T77" fmla="*/ 65 h 65"/>
              <a:gd name="T78" fmla="*/ 43 w 65"/>
              <a:gd name="T79" fmla="*/ 65 h 65"/>
              <a:gd name="T80" fmla="*/ 49 w 65"/>
              <a:gd name="T81" fmla="*/ 65 h 65"/>
              <a:gd name="T82" fmla="*/ 49 w 65"/>
              <a:gd name="T83" fmla="*/ 60 h 65"/>
              <a:gd name="T84" fmla="*/ 54 w 65"/>
              <a:gd name="T85" fmla="*/ 60 h 65"/>
              <a:gd name="T86" fmla="*/ 59 w 65"/>
              <a:gd name="T87" fmla="*/ 54 h 65"/>
              <a:gd name="T88" fmla="*/ 59 w 65"/>
              <a:gd name="T89" fmla="*/ 54 h 65"/>
              <a:gd name="T90" fmla="*/ 59 w 65"/>
              <a:gd name="T91" fmla="*/ 49 h 65"/>
              <a:gd name="T92" fmla="*/ 65 w 65"/>
              <a:gd name="T93" fmla="*/ 44 h 65"/>
              <a:gd name="T94" fmla="*/ 65 w 65"/>
              <a:gd name="T95" fmla="*/ 38 h 65"/>
              <a:gd name="T96" fmla="*/ 65 w 65"/>
              <a:gd name="T97" fmla="*/ 38 h 65"/>
              <a:gd name="T98" fmla="*/ 65 w 65"/>
              <a:gd name="T99" fmla="*/ 33 h 65"/>
              <a:gd name="T100" fmla="*/ 65 w 65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5" h="65">
                <a:moveTo>
                  <a:pt x="65" y="27"/>
                </a:moveTo>
                <a:lnTo>
                  <a:pt x="65" y="22"/>
                </a:lnTo>
                <a:lnTo>
                  <a:pt x="65" y="22"/>
                </a:lnTo>
                <a:lnTo>
                  <a:pt x="59" y="17"/>
                </a:lnTo>
                <a:lnTo>
                  <a:pt x="59" y="11"/>
                </a:lnTo>
                <a:lnTo>
                  <a:pt x="59" y="11"/>
                </a:lnTo>
                <a:lnTo>
                  <a:pt x="54" y="6"/>
                </a:lnTo>
                <a:lnTo>
                  <a:pt x="49" y="6"/>
                </a:lnTo>
                <a:lnTo>
                  <a:pt x="49" y="0"/>
                </a:lnTo>
                <a:lnTo>
                  <a:pt x="43" y="0"/>
                </a:lnTo>
                <a:lnTo>
                  <a:pt x="38" y="0"/>
                </a:lnTo>
                <a:lnTo>
                  <a:pt x="32" y="0"/>
                </a:lnTo>
                <a:lnTo>
                  <a:pt x="32" y="0"/>
                </a:lnTo>
                <a:lnTo>
                  <a:pt x="27" y="0"/>
                </a:lnTo>
                <a:lnTo>
                  <a:pt x="22" y="0"/>
                </a:lnTo>
                <a:lnTo>
                  <a:pt x="16" y="0"/>
                </a:lnTo>
                <a:lnTo>
                  <a:pt x="16" y="6"/>
                </a:lnTo>
                <a:lnTo>
                  <a:pt x="11" y="6"/>
                </a:lnTo>
                <a:lnTo>
                  <a:pt x="6" y="11"/>
                </a:lnTo>
                <a:lnTo>
                  <a:pt x="6" y="11"/>
                </a:lnTo>
                <a:lnTo>
                  <a:pt x="0" y="17"/>
                </a:lnTo>
                <a:lnTo>
                  <a:pt x="0" y="22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38"/>
                </a:lnTo>
                <a:lnTo>
                  <a:pt x="0" y="44"/>
                </a:lnTo>
                <a:lnTo>
                  <a:pt x="0" y="49"/>
                </a:lnTo>
                <a:lnTo>
                  <a:pt x="6" y="54"/>
                </a:lnTo>
                <a:lnTo>
                  <a:pt x="6" y="54"/>
                </a:lnTo>
                <a:lnTo>
                  <a:pt x="11" y="60"/>
                </a:lnTo>
                <a:lnTo>
                  <a:pt x="16" y="60"/>
                </a:lnTo>
                <a:lnTo>
                  <a:pt x="16" y="65"/>
                </a:lnTo>
                <a:lnTo>
                  <a:pt x="22" y="65"/>
                </a:lnTo>
                <a:lnTo>
                  <a:pt x="27" y="65"/>
                </a:lnTo>
                <a:lnTo>
                  <a:pt x="32" y="65"/>
                </a:lnTo>
                <a:lnTo>
                  <a:pt x="32" y="65"/>
                </a:lnTo>
                <a:lnTo>
                  <a:pt x="38" y="65"/>
                </a:lnTo>
                <a:lnTo>
                  <a:pt x="43" y="65"/>
                </a:lnTo>
                <a:lnTo>
                  <a:pt x="49" y="65"/>
                </a:lnTo>
                <a:lnTo>
                  <a:pt x="49" y="60"/>
                </a:lnTo>
                <a:lnTo>
                  <a:pt x="54" y="60"/>
                </a:lnTo>
                <a:lnTo>
                  <a:pt x="59" y="54"/>
                </a:lnTo>
                <a:lnTo>
                  <a:pt x="59" y="54"/>
                </a:lnTo>
                <a:lnTo>
                  <a:pt x="59" y="49"/>
                </a:lnTo>
                <a:lnTo>
                  <a:pt x="65" y="44"/>
                </a:lnTo>
                <a:lnTo>
                  <a:pt x="65" y="38"/>
                </a:lnTo>
                <a:lnTo>
                  <a:pt x="65" y="38"/>
                </a:lnTo>
                <a:lnTo>
                  <a:pt x="65" y="33"/>
                </a:lnTo>
                <a:lnTo>
                  <a:pt x="65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69" name="Freeform 70">
            <a:extLst>
              <a:ext uri="{FF2B5EF4-FFF2-40B4-BE49-F238E27FC236}">
                <a16:creationId xmlns:a16="http://schemas.microsoft.com/office/drawing/2014/main" xmlns="" id="{DBBF4B6A-279D-4C8B-A49D-65B36BB3352D}"/>
              </a:ext>
            </a:extLst>
          </xdr:cNvPr>
          <xdr:cNvSpPr>
            <a:spLocks/>
          </xdr:cNvSpPr>
        </xdr:nvSpPr>
        <xdr:spPr bwMode="auto">
          <a:xfrm>
            <a:off x="2242" y="3030"/>
            <a:ext cx="65" cy="65"/>
          </a:xfrm>
          <a:custGeom>
            <a:avLst/>
            <a:gdLst>
              <a:gd name="T0" fmla="*/ 12 w 12"/>
              <a:gd name="T1" fmla="*/ 5 h 12"/>
              <a:gd name="T2" fmla="*/ 12 w 12"/>
              <a:gd name="T3" fmla="*/ 4 h 12"/>
              <a:gd name="T4" fmla="*/ 12 w 12"/>
              <a:gd name="T5" fmla="*/ 4 h 12"/>
              <a:gd name="T6" fmla="*/ 11 w 12"/>
              <a:gd name="T7" fmla="*/ 3 h 12"/>
              <a:gd name="T8" fmla="*/ 11 w 12"/>
              <a:gd name="T9" fmla="*/ 2 h 12"/>
              <a:gd name="T10" fmla="*/ 11 w 12"/>
              <a:gd name="T11" fmla="*/ 2 h 12"/>
              <a:gd name="T12" fmla="*/ 10 w 12"/>
              <a:gd name="T13" fmla="*/ 1 h 12"/>
              <a:gd name="T14" fmla="*/ 9 w 12"/>
              <a:gd name="T15" fmla="*/ 1 h 12"/>
              <a:gd name="T16" fmla="*/ 9 w 12"/>
              <a:gd name="T17" fmla="*/ 0 h 12"/>
              <a:gd name="T18" fmla="*/ 8 w 12"/>
              <a:gd name="T19" fmla="*/ 0 h 12"/>
              <a:gd name="T20" fmla="*/ 7 w 12"/>
              <a:gd name="T21" fmla="*/ 0 h 12"/>
              <a:gd name="T22" fmla="*/ 6 w 12"/>
              <a:gd name="T23" fmla="*/ 0 h 12"/>
              <a:gd name="T24" fmla="*/ 6 w 12"/>
              <a:gd name="T25" fmla="*/ 0 h 12"/>
              <a:gd name="T26" fmla="*/ 5 w 12"/>
              <a:gd name="T27" fmla="*/ 0 h 12"/>
              <a:gd name="T28" fmla="*/ 4 w 12"/>
              <a:gd name="T29" fmla="*/ 0 h 12"/>
              <a:gd name="T30" fmla="*/ 3 w 12"/>
              <a:gd name="T31" fmla="*/ 0 h 12"/>
              <a:gd name="T32" fmla="*/ 3 w 12"/>
              <a:gd name="T33" fmla="*/ 1 h 12"/>
              <a:gd name="T34" fmla="*/ 2 w 12"/>
              <a:gd name="T35" fmla="*/ 1 h 12"/>
              <a:gd name="T36" fmla="*/ 1 w 12"/>
              <a:gd name="T37" fmla="*/ 2 h 12"/>
              <a:gd name="T38" fmla="*/ 1 w 12"/>
              <a:gd name="T39" fmla="*/ 2 h 12"/>
              <a:gd name="T40" fmla="*/ 0 w 12"/>
              <a:gd name="T41" fmla="*/ 3 h 12"/>
              <a:gd name="T42" fmla="*/ 0 w 12"/>
              <a:gd name="T43" fmla="*/ 4 h 12"/>
              <a:gd name="T44" fmla="*/ 0 w 12"/>
              <a:gd name="T45" fmla="*/ 4 h 12"/>
              <a:gd name="T46" fmla="*/ 0 w 12"/>
              <a:gd name="T47" fmla="*/ 5 h 12"/>
              <a:gd name="T48" fmla="*/ 0 w 12"/>
              <a:gd name="T49" fmla="*/ 6 h 12"/>
              <a:gd name="T50" fmla="*/ 0 w 12"/>
              <a:gd name="T51" fmla="*/ 7 h 12"/>
              <a:gd name="T52" fmla="*/ 0 w 12"/>
              <a:gd name="T53" fmla="*/ 7 h 12"/>
              <a:gd name="T54" fmla="*/ 0 w 12"/>
              <a:gd name="T55" fmla="*/ 8 h 12"/>
              <a:gd name="T56" fmla="*/ 0 w 12"/>
              <a:gd name="T57" fmla="*/ 9 h 12"/>
              <a:gd name="T58" fmla="*/ 1 w 12"/>
              <a:gd name="T59" fmla="*/ 10 h 12"/>
              <a:gd name="T60" fmla="*/ 1 w 12"/>
              <a:gd name="T61" fmla="*/ 10 h 12"/>
              <a:gd name="T62" fmla="*/ 2 w 12"/>
              <a:gd name="T63" fmla="*/ 11 h 12"/>
              <a:gd name="T64" fmla="*/ 3 w 12"/>
              <a:gd name="T65" fmla="*/ 11 h 12"/>
              <a:gd name="T66" fmla="*/ 3 w 12"/>
              <a:gd name="T67" fmla="*/ 12 h 12"/>
              <a:gd name="T68" fmla="*/ 4 w 12"/>
              <a:gd name="T69" fmla="*/ 12 h 12"/>
              <a:gd name="T70" fmla="*/ 5 w 12"/>
              <a:gd name="T71" fmla="*/ 12 h 12"/>
              <a:gd name="T72" fmla="*/ 6 w 12"/>
              <a:gd name="T73" fmla="*/ 12 h 12"/>
              <a:gd name="T74" fmla="*/ 6 w 12"/>
              <a:gd name="T75" fmla="*/ 12 h 12"/>
              <a:gd name="T76" fmla="*/ 7 w 12"/>
              <a:gd name="T77" fmla="*/ 12 h 12"/>
              <a:gd name="T78" fmla="*/ 8 w 12"/>
              <a:gd name="T79" fmla="*/ 12 h 12"/>
              <a:gd name="T80" fmla="*/ 9 w 12"/>
              <a:gd name="T81" fmla="*/ 12 h 12"/>
              <a:gd name="T82" fmla="*/ 9 w 12"/>
              <a:gd name="T83" fmla="*/ 11 h 12"/>
              <a:gd name="T84" fmla="*/ 10 w 12"/>
              <a:gd name="T85" fmla="*/ 11 h 12"/>
              <a:gd name="T86" fmla="*/ 11 w 12"/>
              <a:gd name="T87" fmla="*/ 10 h 12"/>
              <a:gd name="T88" fmla="*/ 11 w 12"/>
              <a:gd name="T89" fmla="*/ 10 h 12"/>
              <a:gd name="T90" fmla="*/ 11 w 12"/>
              <a:gd name="T91" fmla="*/ 9 h 12"/>
              <a:gd name="T92" fmla="*/ 12 w 12"/>
              <a:gd name="T93" fmla="*/ 8 h 12"/>
              <a:gd name="T94" fmla="*/ 12 w 12"/>
              <a:gd name="T95" fmla="*/ 7 h 12"/>
              <a:gd name="T96" fmla="*/ 12 w 12"/>
              <a:gd name="T97" fmla="*/ 7 h 12"/>
              <a:gd name="T98" fmla="*/ 12 w 12"/>
              <a:gd name="T99" fmla="*/ 6 h 12"/>
              <a:gd name="T100" fmla="*/ 12 w 12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2">
                <a:moveTo>
                  <a:pt x="12" y="5"/>
                </a:moveTo>
                <a:lnTo>
                  <a:pt x="12" y="4"/>
                </a:lnTo>
                <a:lnTo>
                  <a:pt x="12" y="4"/>
                </a:lnTo>
                <a:lnTo>
                  <a:pt x="11" y="3"/>
                </a:lnTo>
                <a:lnTo>
                  <a:pt x="11" y="2"/>
                </a:lnTo>
                <a:lnTo>
                  <a:pt x="11" y="2"/>
                </a:lnTo>
                <a:lnTo>
                  <a:pt x="10" y="1"/>
                </a:lnTo>
                <a:lnTo>
                  <a:pt x="9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0"/>
                </a:lnTo>
                <a:lnTo>
                  <a:pt x="3" y="1"/>
                </a:lnTo>
                <a:lnTo>
                  <a:pt x="2" y="1"/>
                </a:lnTo>
                <a:lnTo>
                  <a:pt x="1" y="2"/>
                </a:lnTo>
                <a:lnTo>
                  <a:pt x="1" y="2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3" y="11"/>
                </a:lnTo>
                <a:lnTo>
                  <a:pt x="3" y="12"/>
                </a:lnTo>
                <a:lnTo>
                  <a:pt x="4" y="12"/>
                </a:lnTo>
                <a:lnTo>
                  <a:pt x="5" y="12"/>
                </a:lnTo>
                <a:lnTo>
                  <a:pt x="6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1"/>
                </a:lnTo>
                <a:lnTo>
                  <a:pt x="10" y="11"/>
                </a:lnTo>
                <a:lnTo>
                  <a:pt x="11" y="10"/>
                </a:lnTo>
                <a:lnTo>
                  <a:pt x="11" y="10"/>
                </a:lnTo>
                <a:lnTo>
                  <a:pt x="11" y="9"/>
                </a:lnTo>
                <a:lnTo>
                  <a:pt x="12" y="8"/>
                </a:lnTo>
                <a:lnTo>
                  <a:pt x="12" y="7"/>
                </a:lnTo>
                <a:lnTo>
                  <a:pt x="12" y="7"/>
                </a:lnTo>
                <a:lnTo>
                  <a:pt x="12" y="6"/>
                </a:lnTo>
                <a:lnTo>
                  <a:pt x="12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0" name="Freeform 71">
            <a:extLst>
              <a:ext uri="{FF2B5EF4-FFF2-40B4-BE49-F238E27FC236}">
                <a16:creationId xmlns:a16="http://schemas.microsoft.com/office/drawing/2014/main" xmlns="" id="{1DCBD146-2A39-45CE-ACF1-1920E3EA71EA}"/>
              </a:ext>
            </a:extLst>
          </xdr:cNvPr>
          <xdr:cNvSpPr>
            <a:spLocks/>
          </xdr:cNvSpPr>
        </xdr:nvSpPr>
        <xdr:spPr bwMode="auto">
          <a:xfrm>
            <a:off x="1887" y="2453"/>
            <a:ext cx="70" cy="65"/>
          </a:xfrm>
          <a:custGeom>
            <a:avLst/>
            <a:gdLst>
              <a:gd name="T0" fmla="*/ 70 w 70"/>
              <a:gd name="T1" fmla="*/ 27 h 65"/>
              <a:gd name="T2" fmla="*/ 70 w 70"/>
              <a:gd name="T3" fmla="*/ 22 h 65"/>
              <a:gd name="T4" fmla="*/ 64 w 70"/>
              <a:gd name="T5" fmla="*/ 22 h 65"/>
              <a:gd name="T6" fmla="*/ 64 w 70"/>
              <a:gd name="T7" fmla="*/ 17 h 65"/>
              <a:gd name="T8" fmla="*/ 64 w 70"/>
              <a:gd name="T9" fmla="*/ 11 h 65"/>
              <a:gd name="T10" fmla="*/ 59 w 70"/>
              <a:gd name="T11" fmla="*/ 11 h 65"/>
              <a:gd name="T12" fmla="*/ 59 w 70"/>
              <a:gd name="T13" fmla="*/ 6 h 65"/>
              <a:gd name="T14" fmla="*/ 53 w 70"/>
              <a:gd name="T15" fmla="*/ 6 h 65"/>
              <a:gd name="T16" fmla="*/ 48 w 70"/>
              <a:gd name="T17" fmla="*/ 0 h 65"/>
              <a:gd name="T18" fmla="*/ 48 w 70"/>
              <a:gd name="T19" fmla="*/ 0 h 65"/>
              <a:gd name="T20" fmla="*/ 43 w 70"/>
              <a:gd name="T21" fmla="*/ 0 h 65"/>
              <a:gd name="T22" fmla="*/ 37 w 70"/>
              <a:gd name="T23" fmla="*/ 0 h 65"/>
              <a:gd name="T24" fmla="*/ 32 w 70"/>
              <a:gd name="T25" fmla="*/ 0 h 65"/>
              <a:gd name="T26" fmla="*/ 27 w 70"/>
              <a:gd name="T27" fmla="*/ 0 h 65"/>
              <a:gd name="T28" fmla="*/ 27 w 70"/>
              <a:gd name="T29" fmla="*/ 0 h 65"/>
              <a:gd name="T30" fmla="*/ 21 w 70"/>
              <a:gd name="T31" fmla="*/ 0 h 65"/>
              <a:gd name="T32" fmla="*/ 16 w 70"/>
              <a:gd name="T33" fmla="*/ 6 h 65"/>
              <a:gd name="T34" fmla="*/ 16 w 70"/>
              <a:gd name="T35" fmla="*/ 6 h 65"/>
              <a:gd name="T36" fmla="*/ 10 w 70"/>
              <a:gd name="T37" fmla="*/ 11 h 65"/>
              <a:gd name="T38" fmla="*/ 5 w 70"/>
              <a:gd name="T39" fmla="*/ 11 h 65"/>
              <a:gd name="T40" fmla="*/ 5 w 70"/>
              <a:gd name="T41" fmla="*/ 17 h 65"/>
              <a:gd name="T42" fmla="*/ 5 w 70"/>
              <a:gd name="T43" fmla="*/ 22 h 65"/>
              <a:gd name="T44" fmla="*/ 0 w 70"/>
              <a:gd name="T45" fmla="*/ 22 h 65"/>
              <a:gd name="T46" fmla="*/ 0 w 70"/>
              <a:gd name="T47" fmla="*/ 27 h 65"/>
              <a:gd name="T48" fmla="*/ 0 w 70"/>
              <a:gd name="T49" fmla="*/ 33 h 65"/>
              <a:gd name="T50" fmla="*/ 0 w 70"/>
              <a:gd name="T51" fmla="*/ 38 h 65"/>
              <a:gd name="T52" fmla="*/ 0 w 70"/>
              <a:gd name="T53" fmla="*/ 43 h 65"/>
              <a:gd name="T54" fmla="*/ 5 w 70"/>
              <a:gd name="T55" fmla="*/ 43 h 65"/>
              <a:gd name="T56" fmla="*/ 5 w 70"/>
              <a:gd name="T57" fmla="*/ 49 h 65"/>
              <a:gd name="T58" fmla="*/ 5 w 70"/>
              <a:gd name="T59" fmla="*/ 54 h 65"/>
              <a:gd name="T60" fmla="*/ 10 w 70"/>
              <a:gd name="T61" fmla="*/ 54 h 65"/>
              <a:gd name="T62" fmla="*/ 16 w 70"/>
              <a:gd name="T63" fmla="*/ 60 h 65"/>
              <a:gd name="T64" fmla="*/ 16 w 70"/>
              <a:gd name="T65" fmla="*/ 60 h 65"/>
              <a:gd name="T66" fmla="*/ 21 w 70"/>
              <a:gd name="T67" fmla="*/ 65 h 65"/>
              <a:gd name="T68" fmla="*/ 27 w 70"/>
              <a:gd name="T69" fmla="*/ 65 h 65"/>
              <a:gd name="T70" fmla="*/ 27 w 70"/>
              <a:gd name="T71" fmla="*/ 65 h 65"/>
              <a:gd name="T72" fmla="*/ 32 w 70"/>
              <a:gd name="T73" fmla="*/ 65 h 65"/>
              <a:gd name="T74" fmla="*/ 37 w 70"/>
              <a:gd name="T75" fmla="*/ 65 h 65"/>
              <a:gd name="T76" fmla="*/ 43 w 70"/>
              <a:gd name="T77" fmla="*/ 65 h 65"/>
              <a:gd name="T78" fmla="*/ 48 w 70"/>
              <a:gd name="T79" fmla="*/ 65 h 65"/>
              <a:gd name="T80" fmla="*/ 48 w 70"/>
              <a:gd name="T81" fmla="*/ 65 h 65"/>
              <a:gd name="T82" fmla="*/ 53 w 70"/>
              <a:gd name="T83" fmla="*/ 60 h 65"/>
              <a:gd name="T84" fmla="*/ 59 w 70"/>
              <a:gd name="T85" fmla="*/ 60 h 65"/>
              <a:gd name="T86" fmla="*/ 59 w 70"/>
              <a:gd name="T87" fmla="*/ 54 h 65"/>
              <a:gd name="T88" fmla="*/ 64 w 70"/>
              <a:gd name="T89" fmla="*/ 54 h 65"/>
              <a:gd name="T90" fmla="*/ 64 w 70"/>
              <a:gd name="T91" fmla="*/ 49 h 65"/>
              <a:gd name="T92" fmla="*/ 64 w 70"/>
              <a:gd name="T93" fmla="*/ 43 h 65"/>
              <a:gd name="T94" fmla="*/ 70 w 70"/>
              <a:gd name="T95" fmla="*/ 43 h 65"/>
              <a:gd name="T96" fmla="*/ 70 w 70"/>
              <a:gd name="T97" fmla="*/ 38 h 65"/>
              <a:gd name="T98" fmla="*/ 70 w 70"/>
              <a:gd name="T99" fmla="*/ 33 h 65"/>
              <a:gd name="T100" fmla="*/ 70 w 70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65">
                <a:moveTo>
                  <a:pt x="70" y="27"/>
                </a:moveTo>
                <a:lnTo>
                  <a:pt x="70" y="22"/>
                </a:lnTo>
                <a:lnTo>
                  <a:pt x="64" y="22"/>
                </a:lnTo>
                <a:lnTo>
                  <a:pt x="64" y="17"/>
                </a:lnTo>
                <a:lnTo>
                  <a:pt x="64" y="11"/>
                </a:lnTo>
                <a:lnTo>
                  <a:pt x="59" y="11"/>
                </a:lnTo>
                <a:lnTo>
                  <a:pt x="59" y="6"/>
                </a:lnTo>
                <a:lnTo>
                  <a:pt x="53" y="6"/>
                </a:lnTo>
                <a:lnTo>
                  <a:pt x="48" y="0"/>
                </a:lnTo>
                <a:lnTo>
                  <a:pt x="48" y="0"/>
                </a:lnTo>
                <a:lnTo>
                  <a:pt x="43" y="0"/>
                </a:lnTo>
                <a:lnTo>
                  <a:pt x="37" y="0"/>
                </a:lnTo>
                <a:lnTo>
                  <a:pt x="32" y="0"/>
                </a:lnTo>
                <a:lnTo>
                  <a:pt x="27" y="0"/>
                </a:lnTo>
                <a:lnTo>
                  <a:pt x="27" y="0"/>
                </a:lnTo>
                <a:lnTo>
                  <a:pt x="21" y="0"/>
                </a:lnTo>
                <a:lnTo>
                  <a:pt x="16" y="6"/>
                </a:lnTo>
                <a:lnTo>
                  <a:pt x="16" y="6"/>
                </a:lnTo>
                <a:lnTo>
                  <a:pt x="10" y="11"/>
                </a:lnTo>
                <a:lnTo>
                  <a:pt x="5" y="11"/>
                </a:lnTo>
                <a:lnTo>
                  <a:pt x="5" y="17"/>
                </a:lnTo>
                <a:lnTo>
                  <a:pt x="5" y="22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43"/>
                </a:lnTo>
                <a:lnTo>
                  <a:pt x="5" y="43"/>
                </a:lnTo>
                <a:lnTo>
                  <a:pt x="5" y="49"/>
                </a:lnTo>
                <a:lnTo>
                  <a:pt x="5" y="54"/>
                </a:lnTo>
                <a:lnTo>
                  <a:pt x="10" y="54"/>
                </a:lnTo>
                <a:lnTo>
                  <a:pt x="16" y="60"/>
                </a:lnTo>
                <a:lnTo>
                  <a:pt x="16" y="60"/>
                </a:lnTo>
                <a:lnTo>
                  <a:pt x="21" y="65"/>
                </a:lnTo>
                <a:lnTo>
                  <a:pt x="27" y="65"/>
                </a:lnTo>
                <a:lnTo>
                  <a:pt x="27" y="65"/>
                </a:lnTo>
                <a:lnTo>
                  <a:pt x="32" y="65"/>
                </a:lnTo>
                <a:lnTo>
                  <a:pt x="37" y="65"/>
                </a:lnTo>
                <a:lnTo>
                  <a:pt x="43" y="65"/>
                </a:lnTo>
                <a:lnTo>
                  <a:pt x="48" y="65"/>
                </a:lnTo>
                <a:lnTo>
                  <a:pt x="48" y="65"/>
                </a:lnTo>
                <a:lnTo>
                  <a:pt x="53" y="60"/>
                </a:lnTo>
                <a:lnTo>
                  <a:pt x="59" y="60"/>
                </a:lnTo>
                <a:lnTo>
                  <a:pt x="59" y="54"/>
                </a:lnTo>
                <a:lnTo>
                  <a:pt x="64" y="54"/>
                </a:lnTo>
                <a:lnTo>
                  <a:pt x="64" y="49"/>
                </a:lnTo>
                <a:lnTo>
                  <a:pt x="64" y="43"/>
                </a:lnTo>
                <a:lnTo>
                  <a:pt x="70" y="43"/>
                </a:lnTo>
                <a:lnTo>
                  <a:pt x="70" y="38"/>
                </a:lnTo>
                <a:lnTo>
                  <a:pt x="70" y="33"/>
                </a:lnTo>
                <a:lnTo>
                  <a:pt x="70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1" name="Freeform 72">
            <a:extLst>
              <a:ext uri="{FF2B5EF4-FFF2-40B4-BE49-F238E27FC236}">
                <a16:creationId xmlns:a16="http://schemas.microsoft.com/office/drawing/2014/main" xmlns="" id="{6AF1FE38-3A3F-4DFC-808E-993751BEF9A8}"/>
              </a:ext>
            </a:extLst>
          </xdr:cNvPr>
          <xdr:cNvSpPr>
            <a:spLocks/>
          </xdr:cNvSpPr>
        </xdr:nvSpPr>
        <xdr:spPr bwMode="auto">
          <a:xfrm>
            <a:off x="1887" y="2453"/>
            <a:ext cx="70" cy="65"/>
          </a:xfrm>
          <a:custGeom>
            <a:avLst/>
            <a:gdLst>
              <a:gd name="T0" fmla="*/ 13 w 13"/>
              <a:gd name="T1" fmla="*/ 5 h 12"/>
              <a:gd name="T2" fmla="*/ 13 w 13"/>
              <a:gd name="T3" fmla="*/ 4 h 12"/>
              <a:gd name="T4" fmla="*/ 12 w 13"/>
              <a:gd name="T5" fmla="*/ 4 h 12"/>
              <a:gd name="T6" fmla="*/ 12 w 13"/>
              <a:gd name="T7" fmla="*/ 3 h 12"/>
              <a:gd name="T8" fmla="*/ 12 w 13"/>
              <a:gd name="T9" fmla="*/ 2 h 12"/>
              <a:gd name="T10" fmla="*/ 11 w 13"/>
              <a:gd name="T11" fmla="*/ 2 h 12"/>
              <a:gd name="T12" fmla="*/ 11 w 13"/>
              <a:gd name="T13" fmla="*/ 1 h 12"/>
              <a:gd name="T14" fmla="*/ 10 w 13"/>
              <a:gd name="T15" fmla="*/ 1 h 12"/>
              <a:gd name="T16" fmla="*/ 9 w 13"/>
              <a:gd name="T17" fmla="*/ 0 h 12"/>
              <a:gd name="T18" fmla="*/ 9 w 13"/>
              <a:gd name="T19" fmla="*/ 0 h 12"/>
              <a:gd name="T20" fmla="*/ 8 w 13"/>
              <a:gd name="T21" fmla="*/ 0 h 12"/>
              <a:gd name="T22" fmla="*/ 7 w 13"/>
              <a:gd name="T23" fmla="*/ 0 h 12"/>
              <a:gd name="T24" fmla="*/ 6 w 13"/>
              <a:gd name="T25" fmla="*/ 0 h 12"/>
              <a:gd name="T26" fmla="*/ 5 w 13"/>
              <a:gd name="T27" fmla="*/ 0 h 12"/>
              <a:gd name="T28" fmla="*/ 5 w 13"/>
              <a:gd name="T29" fmla="*/ 0 h 12"/>
              <a:gd name="T30" fmla="*/ 4 w 13"/>
              <a:gd name="T31" fmla="*/ 0 h 12"/>
              <a:gd name="T32" fmla="*/ 3 w 13"/>
              <a:gd name="T33" fmla="*/ 1 h 12"/>
              <a:gd name="T34" fmla="*/ 3 w 13"/>
              <a:gd name="T35" fmla="*/ 1 h 12"/>
              <a:gd name="T36" fmla="*/ 2 w 13"/>
              <a:gd name="T37" fmla="*/ 2 h 12"/>
              <a:gd name="T38" fmla="*/ 1 w 13"/>
              <a:gd name="T39" fmla="*/ 2 h 12"/>
              <a:gd name="T40" fmla="*/ 1 w 13"/>
              <a:gd name="T41" fmla="*/ 3 h 12"/>
              <a:gd name="T42" fmla="*/ 1 w 13"/>
              <a:gd name="T43" fmla="*/ 4 h 12"/>
              <a:gd name="T44" fmla="*/ 0 w 13"/>
              <a:gd name="T45" fmla="*/ 4 h 12"/>
              <a:gd name="T46" fmla="*/ 0 w 13"/>
              <a:gd name="T47" fmla="*/ 5 h 12"/>
              <a:gd name="T48" fmla="*/ 0 w 13"/>
              <a:gd name="T49" fmla="*/ 6 h 12"/>
              <a:gd name="T50" fmla="*/ 0 w 13"/>
              <a:gd name="T51" fmla="*/ 7 h 12"/>
              <a:gd name="T52" fmla="*/ 0 w 13"/>
              <a:gd name="T53" fmla="*/ 8 h 12"/>
              <a:gd name="T54" fmla="*/ 1 w 13"/>
              <a:gd name="T55" fmla="*/ 8 h 12"/>
              <a:gd name="T56" fmla="*/ 1 w 13"/>
              <a:gd name="T57" fmla="*/ 9 h 12"/>
              <a:gd name="T58" fmla="*/ 1 w 13"/>
              <a:gd name="T59" fmla="*/ 10 h 12"/>
              <a:gd name="T60" fmla="*/ 2 w 13"/>
              <a:gd name="T61" fmla="*/ 10 h 12"/>
              <a:gd name="T62" fmla="*/ 3 w 13"/>
              <a:gd name="T63" fmla="*/ 11 h 12"/>
              <a:gd name="T64" fmla="*/ 3 w 13"/>
              <a:gd name="T65" fmla="*/ 11 h 12"/>
              <a:gd name="T66" fmla="*/ 4 w 13"/>
              <a:gd name="T67" fmla="*/ 12 h 12"/>
              <a:gd name="T68" fmla="*/ 5 w 13"/>
              <a:gd name="T69" fmla="*/ 12 h 12"/>
              <a:gd name="T70" fmla="*/ 5 w 13"/>
              <a:gd name="T71" fmla="*/ 12 h 12"/>
              <a:gd name="T72" fmla="*/ 6 w 13"/>
              <a:gd name="T73" fmla="*/ 12 h 12"/>
              <a:gd name="T74" fmla="*/ 7 w 13"/>
              <a:gd name="T75" fmla="*/ 12 h 12"/>
              <a:gd name="T76" fmla="*/ 8 w 13"/>
              <a:gd name="T77" fmla="*/ 12 h 12"/>
              <a:gd name="T78" fmla="*/ 9 w 13"/>
              <a:gd name="T79" fmla="*/ 12 h 12"/>
              <a:gd name="T80" fmla="*/ 9 w 13"/>
              <a:gd name="T81" fmla="*/ 12 h 12"/>
              <a:gd name="T82" fmla="*/ 10 w 13"/>
              <a:gd name="T83" fmla="*/ 11 h 12"/>
              <a:gd name="T84" fmla="*/ 11 w 13"/>
              <a:gd name="T85" fmla="*/ 11 h 12"/>
              <a:gd name="T86" fmla="*/ 11 w 13"/>
              <a:gd name="T87" fmla="*/ 10 h 12"/>
              <a:gd name="T88" fmla="*/ 12 w 13"/>
              <a:gd name="T89" fmla="*/ 10 h 12"/>
              <a:gd name="T90" fmla="*/ 12 w 13"/>
              <a:gd name="T91" fmla="*/ 9 h 12"/>
              <a:gd name="T92" fmla="*/ 12 w 13"/>
              <a:gd name="T93" fmla="*/ 8 h 12"/>
              <a:gd name="T94" fmla="*/ 13 w 13"/>
              <a:gd name="T95" fmla="*/ 8 h 12"/>
              <a:gd name="T96" fmla="*/ 13 w 13"/>
              <a:gd name="T97" fmla="*/ 7 h 12"/>
              <a:gd name="T98" fmla="*/ 13 w 13"/>
              <a:gd name="T99" fmla="*/ 6 h 12"/>
              <a:gd name="T100" fmla="*/ 13 w 13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2">
                <a:moveTo>
                  <a:pt x="13" y="5"/>
                </a:move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2" y="2"/>
                </a:lnTo>
                <a:lnTo>
                  <a:pt x="11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1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1" y="8"/>
                </a:lnTo>
                <a:lnTo>
                  <a:pt x="1" y="9"/>
                </a:lnTo>
                <a:lnTo>
                  <a:pt x="1" y="10"/>
                </a:lnTo>
                <a:lnTo>
                  <a:pt x="2" y="10"/>
                </a:lnTo>
                <a:lnTo>
                  <a:pt x="3" y="11"/>
                </a:lnTo>
                <a:lnTo>
                  <a:pt x="3" y="11"/>
                </a:lnTo>
                <a:lnTo>
                  <a:pt x="4" y="12"/>
                </a:lnTo>
                <a:lnTo>
                  <a:pt x="5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2" name="Freeform 73">
            <a:extLst>
              <a:ext uri="{FF2B5EF4-FFF2-40B4-BE49-F238E27FC236}">
                <a16:creationId xmlns:a16="http://schemas.microsoft.com/office/drawing/2014/main" xmlns="" id="{804B0ECB-3603-4CDE-A881-3C31A2768137}"/>
              </a:ext>
            </a:extLst>
          </xdr:cNvPr>
          <xdr:cNvSpPr>
            <a:spLocks/>
          </xdr:cNvSpPr>
        </xdr:nvSpPr>
        <xdr:spPr bwMode="auto">
          <a:xfrm>
            <a:off x="1935" y="1736"/>
            <a:ext cx="70" cy="65"/>
          </a:xfrm>
          <a:custGeom>
            <a:avLst/>
            <a:gdLst>
              <a:gd name="T0" fmla="*/ 65 w 70"/>
              <a:gd name="T1" fmla="*/ 27 h 65"/>
              <a:gd name="T2" fmla="*/ 65 w 70"/>
              <a:gd name="T3" fmla="*/ 22 h 65"/>
              <a:gd name="T4" fmla="*/ 65 w 70"/>
              <a:gd name="T5" fmla="*/ 16 h 65"/>
              <a:gd name="T6" fmla="*/ 65 w 70"/>
              <a:gd name="T7" fmla="*/ 16 h 65"/>
              <a:gd name="T8" fmla="*/ 59 w 70"/>
              <a:gd name="T9" fmla="*/ 11 h 65"/>
              <a:gd name="T10" fmla="*/ 59 w 70"/>
              <a:gd name="T11" fmla="*/ 5 h 65"/>
              <a:gd name="T12" fmla="*/ 54 w 70"/>
              <a:gd name="T13" fmla="*/ 5 h 65"/>
              <a:gd name="T14" fmla="*/ 54 w 70"/>
              <a:gd name="T15" fmla="*/ 0 h 65"/>
              <a:gd name="T16" fmla="*/ 49 w 70"/>
              <a:gd name="T17" fmla="*/ 0 h 65"/>
              <a:gd name="T18" fmla="*/ 43 w 70"/>
              <a:gd name="T19" fmla="*/ 0 h 65"/>
              <a:gd name="T20" fmla="*/ 38 w 70"/>
              <a:gd name="T21" fmla="*/ 0 h 65"/>
              <a:gd name="T22" fmla="*/ 38 w 70"/>
              <a:gd name="T23" fmla="*/ 0 h 65"/>
              <a:gd name="T24" fmla="*/ 32 w 70"/>
              <a:gd name="T25" fmla="*/ 0 h 65"/>
              <a:gd name="T26" fmla="*/ 27 w 70"/>
              <a:gd name="T27" fmla="*/ 0 h 65"/>
              <a:gd name="T28" fmla="*/ 22 w 70"/>
              <a:gd name="T29" fmla="*/ 0 h 65"/>
              <a:gd name="T30" fmla="*/ 22 w 70"/>
              <a:gd name="T31" fmla="*/ 0 h 65"/>
              <a:gd name="T32" fmla="*/ 16 w 70"/>
              <a:gd name="T33" fmla="*/ 0 h 65"/>
              <a:gd name="T34" fmla="*/ 11 w 70"/>
              <a:gd name="T35" fmla="*/ 5 h 65"/>
              <a:gd name="T36" fmla="*/ 11 w 70"/>
              <a:gd name="T37" fmla="*/ 5 h 65"/>
              <a:gd name="T38" fmla="*/ 5 w 70"/>
              <a:gd name="T39" fmla="*/ 11 h 65"/>
              <a:gd name="T40" fmla="*/ 5 w 70"/>
              <a:gd name="T41" fmla="*/ 16 h 65"/>
              <a:gd name="T42" fmla="*/ 0 w 70"/>
              <a:gd name="T43" fmla="*/ 16 h 65"/>
              <a:gd name="T44" fmla="*/ 0 w 70"/>
              <a:gd name="T45" fmla="*/ 22 h 65"/>
              <a:gd name="T46" fmla="*/ 0 w 70"/>
              <a:gd name="T47" fmla="*/ 27 h 65"/>
              <a:gd name="T48" fmla="*/ 0 w 70"/>
              <a:gd name="T49" fmla="*/ 32 h 65"/>
              <a:gd name="T50" fmla="*/ 0 w 70"/>
              <a:gd name="T51" fmla="*/ 38 h 65"/>
              <a:gd name="T52" fmla="*/ 0 w 70"/>
              <a:gd name="T53" fmla="*/ 38 h 65"/>
              <a:gd name="T54" fmla="*/ 0 w 70"/>
              <a:gd name="T55" fmla="*/ 43 h 65"/>
              <a:gd name="T56" fmla="*/ 5 w 70"/>
              <a:gd name="T57" fmla="*/ 49 h 65"/>
              <a:gd name="T58" fmla="*/ 5 w 70"/>
              <a:gd name="T59" fmla="*/ 49 h 65"/>
              <a:gd name="T60" fmla="*/ 11 w 70"/>
              <a:gd name="T61" fmla="*/ 54 h 65"/>
              <a:gd name="T62" fmla="*/ 11 w 70"/>
              <a:gd name="T63" fmla="*/ 59 h 65"/>
              <a:gd name="T64" fmla="*/ 16 w 70"/>
              <a:gd name="T65" fmla="*/ 59 h 65"/>
              <a:gd name="T66" fmla="*/ 22 w 70"/>
              <a:gd name="T67" fmla="*/ 59 h 65"/>
              <a:gd name="T68" fmla="*/ 22 w 70"/>
              <a:gd name="T69" fmla="*/ 65 h 65"/>
              <a:gd name="T70" fmla="*/ 27 w 70"/>
              <a:gd name="T71" fmla="*/ 65 h 65"/>
              <a:gd name="T72" fmla="*/ 32 w 70"/>
              <a:gd name="T73" fmla="*/ 65 h 65"/>
              <a:gd name="T74" fmla="*/ 38 w 70"/>
              <a:gd name="T75" fmla="*/ 65 h 65"/>
              <a:gd name="T76" fmla="*/ 38 w 70"/>
              <a:gd name="T77" fmla="*/ 65 h 65"/>
              <a:gd name="T78" fmla="*/ 43 w 70"/>
              <a:gd name="T79" fmla="*/ 65 h 65"/>
              <a:gd name="T80" fmla="*/ 49 w 70"/>
              <a:gd name="T81" fmla="*/ 59 h 65"/>
              <a:gd name="T82" fmla="*/ 54 w 70"/>
              <a:gd name="T83" fmla="*/ 59 h 65"/>
              <a:gd name="T84" fmla="*/ 54 w 70"/>
              <a:gd name="T85" fmla="*/ 59 h 65"/>
              <a:gd name="T86" fmla="*/ 59 w 70"/>
              <a:gd name="T87" fmla="*/ 54 h 65"/>
              <a:gd name="T88" fmla="*/ 59 w 70"/>
              <a:gd name="T89" fmla="*/ 49 h 65"/>
              <a:gd name="T90" fmla="*/ 65 w 70"/>
              <a:gd name="T91" fmla="*/ 49 h 65"/>
              <a:gd name="T92" fmla="*/ 65 w 70"/>
              <a:gd name="T93" fmla="*/ 43 h 65"/>
              <a:gd name="T94" fmla="*/ 65 w 70"/>
              <a:gd name="T95" fmla="*/ 38 h 65"/>
              <a:gd name="T96" fmla="*/ 65 w 70"/>
              <a:gd name="T97" fmla="*/ 38 h 65"/>
              <a:gd name="T98" fmla="*/ 70 w 70"/>
              <a:gd name="T99" fmla="*/ 32 h 65"/>
              <a:gd name="T100" fmla="*/ 65 w 70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0" h="65">
                <a:moveTo>
                  <a:pt x="65" y="27"/>
                </a:moveTo>
                <a:lnTo>
                  <a:pt x="65" y="22"/>
                </a:lnTo>
                <a:lnTo>
                  <a:pt x="65" y="16"/>
                </a:lnTo>
                <a:lnTo>
                  <a:pt x="65" y="16"/>
                </a:lnTo>
                <a:lnTo>
                  <a:pt x="59" y="11"/>
                </a:lnTo>
                <a:lnTo>
                  <a:pt x="59" y="5"/>
                </a:lnTo>
                <a:lnTo>
                  <a:pt x="54" y="5"/>
                </a:lnTo>
                <a:lnTo>
                  <a:pt x="54" y="0"/>
                </a:lnTo>
                <a:lnTo>
                  <a:pt x="49" y="0"/>
                </a:lnTo>
                <a:lnTo>
                  <a:pt x="43" y="0"/>
                </a:lnTo>
                <a:lnTo>
                  <a:pt x="38" y="0"/>
                </a:lnTo>
                <a:lnTo>
                  <a:pt x="38" y="0"/>
                </a:lnTo>
                <a:lnTo>
                  <a:pt x="32" y="0"/>
                </a:lnTo>
                <a:lnTo>
                  <a:pt x="27" y="0"/>
                </a:lnTo>
                <a:lnTo>
                  <a:pt x="22" y="0"/>
                </a:lnTo>
                <a:lnTo>
                  <a:pt x="22" y="0"/>
                </a:lnTo>
                <a:lnTo>
                  <a:pt x="16" y="0"/>
                </a:lnTo>
                <a:lnTo>
                  <a:pt x="11" y="5"/>
                </a:lnTo>
                <a:lnTo>
                  <a:pt x="11" y="5"/>
                </a:lnTo>
                <a:lnTo>
                  <a:pt x="5" y="11"/>
                </a:lnTo>
                <a:lnTo>
                  <a:pt x="5" y="16"/>
                </a:lnTo>
                <a:lnTo>
                  <a:pt x="0" y="16"/>
                </a:lnTo>
                <a:lnTo>
                  <a:pt x="0" y="22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38"/>
                </a:lnTo>
                <a:lnTo>
                  <a:pt x="0" y="43"/>
                </a:lnTo>
                <a:lnTo>
                  <a:pt x="5" y="49"/>
                </a:lnTo>
                <a:lnTo>
                  <a:pt x="5" y="49"/>
                </a:lnTo>
                <a:lnTo>
                  <a:pt x="11" y="54"/>
                </a:lnTo>
                <a:lnTo>
                  <a:pt x="11" y="59"/>
                </a:lnTo>
                <a:lnTo>
                  <a:pt x="16" y="59"/>
                </a:lnTo>
                <a:lnTo>
                  <a:pt x="22" y="59"/>
                </a:lnTo>
                <a:lnTo>
                  <a:pt x="22" y="65"/>
                </a:lnTo>
                <a:lnTo>
                  <a:pt x="27" y="65"/>
                </a:lnTo>
                <a:lnTo>
                  <a:pt x="32" y="65"/>
                </a:lnTo>
                <a:lnTo>
                  <a:pt x="38" y="65"/>
                </a:lnTo>
                <a:lnTo>
                  <a:pt x="38" y="65"/>
                </a:lnTo>
                <a:lnTo>
                  <a:pt x="43" y="65"/>
                </a:lnTo>
                <a:lnTo>
                  <a:pt x="49" y="59"/>
                </a:lnTo>
                <a:lnTo>
                  <a:pt x="54" y="59"/>
                </a:lnTo>
                <a:lnTo>
                  <a:pt x="54" y="59"/>
                </a:lnTo>
                <a:lnTo>
                  <a:pt x="59" y="54"/>
                </a:lnTo>
                <a:lnTo>
                  <a:pt x="59" y="49"/>
                </a:lnTo>
                <a:lnTo>
                  <a:pt x="65" y="49"/>
                </a:lnTo>
                <a:lnTo>
                  <a:pt x="65" y="43"/>
                </a:lnTo>
                <a:lnTo>
                  <a:pt x="65" y="38"/>
                </a:lnTo>
                <a:lnTo>
                  <a:pt x="65" y="38"/>
                </a:lnTo>
                <a:lnTo>
                  <a:pt x="70" y="32"/>
                </a:lnTo>
                <a:lnTo>
                  <a:pt x="65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3" name="Freeform 74">
            <a:extLst>
              <a:ext uri="{FF2B5EF4-FFF2-40B4-BE49-F238E27FC236}">
                <a16:creationId xmlns:a16="http://schemas.microsoft.com/office/drawing/2014/main" xmlns="" id="{F0D24D2B-E7A7-46C8-9DBB-ACD74F3E03C7}"/>
              </a:ext>
            </a:extLst>
          </xdr:cNvPr>
          <xdr:cNvSpPr>
            <a:spLocks/>
          </xdr:cNvSpPr>
        </xdr:nvSpPr>
        <xdr:spPr bwMode="auto">
          <a:xfrm>
            <a:off x="1935" y="1736"/>
            <a:ext cx="70" cy="65"/>
          </a:xfrm>
          <a:custGeom>
            <a:avLst/>
            <a:gdLst>
              <a:gd name="T0" fmla="*/ 12 w 13"/>
              <a:gd name="T1" fmla="*/ 5 h 12"/>
              <a:gd name="T2" fmla="*/ 12 w 13"/>
              <a:gd name="T3" fmla="*/ 4 h 12"/>
              <a:gd name="T4" fmla="*/ 12 w 13"/>
              <a:gd name="T5" fmla="*/ 3 h 12"/>
              <a:gd name="T6" fmla="*/ 12 w 13"/>
              <a:gd name="T7" fmla="*/ 3 h 12"/>
              <a:gd name="T8" fmla="*/ 11 w 13"/>
              <a:gd name="T9" fmla="*/ 2 h 12"/>
              <a:gd name="T10" fmla="*/ 11 w 13"/>
              <a:gd name="T11" fmla="*/ 1 h 12"/>
              <a:gd name="T12" fmla="*/ 10 w 13"/>
              <a:gd name="T13" fmla="*/ 1 h 12"/>
              <a:gd name="T14" fmla="*/ 10 w 13"/>
              <a:gd name="T15" fmla="*/ 0 h 12"/>
              <a:gd name="T16" fmla="*/ 9 w 13"/>
              <a:gd name="T17" fmla="*/ 0 h 12"/>
              <a:gd name="T18" fmla="*/ 8 w 13"/>
              <a:gd name="T19" fmla="*/ 0 h 12"/>
              <a:gd name="T20" fmla="*/ 7 w 13"/>
              <a:gd name="T21" fmla="*/ 0 h 12"/>
              <a:gd name="T22" fmla="*/ 7 w 13"/>
              <a:gd name="T23" fmla="*/ 0 h 12"/>
              <a:gd name="T24" fmla="*/ 6 w 13"/>
              <a:gd name="T25" fmla="*/ 0 h 12"/>
              <a:gd name="T26" fmla="*/ 5 w 13"/>
              <a:gd name="T27" fmla="*/ 0 h 12"/>
              <a:gd name="T28" fmla="*/ 4 w 13"/>
              <a:gd name="T29" fmla="*/ 0 h 12"/>
              <a:gd name="T30" fmla="*/ 4 w 13"/>
              <a:gd name="T31" fmla="*/ 0 h 12"/>
              <a:gd name="T32" fmla="*/ 3 w 13"/>
              <a:gd name="T33" fmla="*/ 0 h 12"/>
              <a:gd name="T34" fmla="*/ 2 w 13"/>
              <a:gd name="T35" fmla="*/ 1 h 12"/>
              <a:gd name="T36" fmla="*/ 2 w 13"/>
              <a:gd name="T37" fmla="*/ 1 h 12"/>
              <a:gd name="T38" fmla="*/ 1 w 13"/>
              <a:gd name="T39" fmla="*/ 2 h 12"/>
              <a:gd name="T40" fmla="*/ 1 w 13"/>
              <a:gd name="T41" fmla="*/ 3 h 12"/>
              <a:gd name="T42" fmla="*/ 0 w 13"/>
              <a:gd name="T43" fmla="*/ 3 h 12"/>
              <a:gd name="T44" fmla="*/ 0 w 13"/>
              <a:gd name="T45" fmla="*/ 4 h 12"/>
              <a:gd name="T46" fmla="*/ 0 w 13"/>
              <a:gd name="T47" fmla="*/ 5 h 12"/>
              <a:gd name="T48" fmla="*/ 0 w 13"/>
              <a:gd name="T49" fmla="*/ 6 h 12"/>
              <a:gd name="T50" fmla="*/ 0 w 13"/>
              <a:gd name="T51" fmla="*/ 7 h 12"/>
              <a:gd name="T52" fmla="*/ 0 w 13"/>
              <a:gd name="T53" fmla="*/ 7 h 12"/>
              <a:gd name="T54" fmla="*/ 0 w 13"/>
              <a:gd name="T55" fmla="*/ 8 h 12"/>
              <a:gd name="T56" fmla="*/ 1 w 13"/>
              <a:gd name="T57" fmla="*/ 9 h 12"/>
              <a:gd name="T58" fmla="*/ 1 w 13"/>
              <a:gd name="T59" fmla="*/ 9 h 12"/>
              <a:gd name="T60" fmla="*/ 2 w 13"/>
              <a:gd name="T61" fmla="*/ 10 h 12"/>
              <a:gd name="T62" fmla="*/ 2 w 13"/>
              <a:gd name="T63" fmla="*/ 11 h 12"/>
              <a:gd name="T64" fmla="*/ 3 w 13"/>
              <a:gd name="T65" fmla="*/ 11 h 12"/>
              <a:gd name="T66" fmla="*/ 4 w 13"/>
              <a:gd name="T67" fmla="*/ 11 h 12"/>
              <a:gd name="T68" fmla="*/ 4 w 13"/>
              <a:gd name="T69" fmla="*/ 12 h 12"/>
              <a:gd name="T70" fmla="*/ 5 w 13"/>
              <a:gd name="T71" fmla="*/ 12 h 12"/>
              <a:gd name="T72" fmla="*/ 6 w 13"/>
              <a:gd name="T73" fmla="*/ 12 h 12"/>
              <a:gd name="T74" fmla="*/ 7 w 13"/>
              <a:gd name="T75" fmla="*/ 12 h 12"/>
              <a:gd name="T76" fmla="*/ 7 w 13"/>
              <a:gd name="T77" fmla="*/ 12 h 12"/>
              <a:gd name="T78" fmla="*/ 8 w 13"/>
              <a:gd name="T79" fmla="*/ 12 h 12"/>
              <a:gd name="T80" fmla="*/ 9 w 13"/>
              <a:gd name="T81" fmla="*/ 11 h 12"/>
              <a:gd name="T82" fmla="*/ 10 w 13"/>
              <a:gd name="T83" fmla="*/ 11 h 12"/>
              <a:gd name="T84" fmla="*/ 10 w 13"/>
              <a:gd name="T85" fmla="*/ 11 h 12"/>
              <a:gd name="T86" fmla="*/ 11 w 13"/>
              <a:gd name="T87" fmla="*/ 10 h 12"/>
              <a:gd name="T88" fmla="*/ 11 w 13"/>
              <a:gd name="T89" fmla="*/ 9 h 12"/>
              <a:gd name="T90" fmla="*/ 12 w 13"/>
              <a:gd name="T91" fmla="*/ 9 h 12"/>
              <a:gd name="T92" fmla="*/ 12 w 13"/>
              <a:gd name="T93" fmla="*/ 8 h 12"/>
              <a:gd name="T94" fmla="*/ 12 w 13"/>
              <a:gd name="T95" fmla="*/ 7 h 12"/>
              <a:gd name="T96" fmla="*/ 12 w 13"/>
              <a:gd name="T97" fmla="*/ 7 h 12"/>
              <a:gd name="T98" fmla="*/ 13 w 13"/>
              <a:gd name="T99" fmla="*/ 6 h 12"/>
              <a:gd name="T100" fmla="*/ 12 w 13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2">
                <a:moveTo>
                  <a:pt x="12" y="5"/>
                </a:moveTo>
                <a:lnTo>
                  <a:pt x="12" y="4"/>
                </a:lnTo>
                <a:lnTo>
                  <a:pt x="12" y="3"/>
                </a:lnTo>
                <a:lnTo>
                  <a:pt x="12" y="3"/>
                </a:lnTo>
                <a:lnTo>
                  <a:pt x="11" y="2"/>
                </a:lnTo>
                <a:lnTo>
                  <a:pt x="11" y="1"/>
                </a:lnTo>
                <a:lnTo>
                  <a:pt x="10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2" y="1"/>
                </a:lnTo>
                <a:lnTo>
                  <a:pt x="2" y="1"/>
                </a:lnTo>
                <a:lnTo>
                  <a:pt x="1" y="2"/>
                </a:lnTo>
                <a:lnTo>
                  <a:pt x="1" y="3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1" y="9"/>
                </a:lnTo>
                <a:lnTo>
                  <a:pt x="1" y="9"/>
                </a:lnTo>
                <a:lnTo>
                  <a:pt x="2" y="10"/>
                </a:lnTo>
                <a:lnTo>
                  <a:pt x="2" y="11"/>
                </a:lnTo>
                <a:lnTo>
                  <a:pt x="3" y="11"/>
                </a:lnTo>
                <a:lnTo>
                  <a:pt x="4" y="11"/>
                </a:lnTo>
                <a:lnTo>
                  <a:pt x="4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7" y="12"/>
                </a:lnTo>
                <a:lnTo>
                  <a:pt x="8" y="12"/>
                </a:lnTo>
                <a:lnTo>
                  <a:pt x="9" y="11"/>
                </a:lnTo>
                <a:lnTo>
                  <a:pt x="10" y="11"/>
                </a:lnTo>
                <a:lnTo>
                  <a:pt x="10" y="11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7"/>
                </a:lnTo>
                <a:lnTo>
                  <a:pt x="13" y="6"/>
                </a:lnTo>
                <a:lnTo>
                  <a:pt x="12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4" name="Freeform 75">
            <a:extLst>
              <a:ext uri="{FF2B5EF4-FFF2-40B4-BE49-F238E27FC236}">
                <a16:creationId xmlns:a16="http://schemas.microsoft.com/office/drawing/2014/main" xmlns="" id="{E5F39915-96C2-482E-BE41-C8586C229155}"/>
              </a:ext>
            </a:extLst>
          </xdr:cNvPr>
          <xdr:cNvSpPr>
            <a:spLocks/>
          </xdr:cNvSpPr>
        </xdr:nvSpPr>
        <xdr:spPr bwMode="auto">
          <a:xfrm>
            <a:off x="2210" y="1127"/>
            <a:ext cx="70" cy="70"/>
          </a:xfrm>
          <a:custGeom>
            <a:avLst/>
            <a:gdLst>
              <a:gd name="T0" fmla="*/ 70 w 70"/>
              <a:gd name="T1" fmla="*/ 32 h 70"/>
              <a:gd name="T2" fmla="*/ 64 w 70"/>
              <a:gd name="T3" fmla="*/ 27 h 70"/>
              <a:gd name="T4" fmla="*/ 64 w 70"/>
              <a:gd name="T5" fmla="*/ 21 h 70"/>
              <a:gd name="T6" fmla="*/ 64 w 70"/>
              <a:gd name="T7" fmla="*/ 16 h 70"/>
              <a:gd name="T8" fmla="*/ 59 w 70"/>
              <a:gd name="T9" fmla="*/ 16 h 70"/>
              <a:gd name="T10" fmla="*/ 59 w 70"/>
              <a:gd name="T11" fmla="*/ 10 h 70"/>
              <a:gd name="T12" fmla="*/ 54 w 70"/>
              <a:gd name="T13" fmla="*/ 10 h 70"/>
              <a:gd name="T14" fmla="*/ 54 w 70"/>
              <a:gd name="T15" fmla="*/ 5 h 70"/>
              <a:gd name="T16" fmla="*/ 48 w 70"/>
              <a:gd name="T17" fmla="*/ 5 h 70"/>
              <a:gd name="T18" fmla="*/ 43 w 70"/>
              <a:gd name="T19" fmla="*/ 0 h 70"/>
              <a:gd name="T20" fmla="*/ 38 w 70"/>
              <a:gd name="T21" fmla="*/ 0 h 70"/>
              <a:gd name="T22" fmla="*/ 38 w 70"/>
              <a:gd name="T23" fmla="*/ 0 h 70"/>
              <a:gd name="T24" fmla="*/ 32 w 70"/>
              <a:gd name="T25" fmla="*/ 0 h 70"/>
              <a:gd name="T26" fmla="*/ 27 w 70"/>
              <a:gd name="T27" fmla="*/ 0 h 70"/>
              <a:gd name="T28" fmla="*/ 21 w 70"/>
              <a:gd name="T29" fmla="*/ 0 h 70"/>
              <a:gd name="T30" fmla="*/ 21 w 70"/>
              <a:gd name="T31" fmla="*/ 5 h 70"/>
              <a:gd name="T32" fmla="*/ 16 w 70"/>
              <a:gd name="T33" fmla="*/ 5 h 70"/>
              <a:gd name="T34" fmla="*/ 11 w 70"/>
              <a:gd name="T35" fmla="*/ 10 h 70"/>
              <a:gd name="T36" fmla="*/ 11 w 70"/>
              <a:gd name="T37" fmla="*/ 10 h 70"/>
              <a:gd name="T38" fmla="*/ 5 w 70"/>
              <a:gd name="T39" fmla="*/ 16 h 70"/>
              <a:gd name="T40" fmla="*/ 5 w 70"/>
              <a:gd name="T41" fmla="*/ 16 h 70"/>
              <a:gd name="T42" fmla="*/ 0 w 70"/>
              <a:gd name="T43" fmla="*/ 21 h 70"/>
              <a:gd name="T44" fmla="*/ 0 w 70"/>
              <a:gd name="T45" fmla="*/ 27 h 70"/>
              <a:gd name="T46" fmla="*/ 0 w 70"/>
              <a:gd name="T47" fmla="*/ 32 h 70"/>
              <a:gd name="T48" fmla="*/ 0 w 70"/>
              <a:gd name="T49" fmla="*/ 32 h 70"/>
              <a:gd name="T50" fmla="*/ 0 w 70"/>
              <a:gd name="T51" fmla="*/ 37 h 70"/>
              <a:gd name="T52" fmla="*/ 0 w 70"/>
              <a:gd name="T53" fmla="*/ 43 h 70"/>
              <a:gd name="T54" fmla="*/ 0 w 70"/>
              <a:gd name="T55" fmla="*/ 48 h 70"/>
              <a:gd name="T56" fmla="*/ 5 w 70"/>
              <a:gd name="T57" fmla="*/ 48 h 70"/>
              <a:gd name="T58" fmla="*/ 5 w 70"/>
              <a:gd name="T59" fmla="*/ 53 h 70"/>
              <a:gd name="T60" fmla="*/ 11 w 70"/>
              <a:gd name="T61" fmla="*/ 59 h 70"/>
              <a:gd name="T62" fmla="*/ 11 w 70"/>
              <a:gd name="T63" fmla="*/ 59 h 70"/>
              <a:gd name="T64" fmla="*/ 16 w 70"/>
              <a:gd name="T65" fmla="*/ 64 h 70"/>
              <a:gd name="T66" fmla="*/ 21 w 70"/>
              <a:gd name="T67" fmla="*/ 64 h 70"/>
              <a:gd name="T68" fmla="*/ 21 w 70"/>
              <a:gd name="T69" fmla="*/ 64 h 70"/>
              <a:gd name="T70" fmla="*/ 27 w 70"/>
              <a:gd name="T71" fmla="*/ 70 h 70"/>
              <a:gd name="T72" fmla="*/ 32 w 70"/>
              <a:gd name="T73" fmla="*/ 70 h 70"/>
              <a:gd name="T74" fmla="*/ 38 w 70"/>
              <a:gd name="T75" fmla="*/ 70 h 70"/>
              <a:gd name="T76" fmla="*/ 38 w 70"/>
              <a:gd name="T77" fmla="*/ 70 h 70"/>
              <a:gd name="T78" fmla="*/ 43 w 70"/>
              <a:gd name="T79" fmla="*/ 64 h 70"/>
              <a:gd name="T80" fmla="*/ 48 w 70"/>
              <a:gd name="T81" fmla="*/ 64 h 70"/>
              <a:gd name="T82" fmla="*/ 54 w 70"/>
              <a:gd name="T83" fmla="*/ 64 h 70"/>
              <a:gd name="T84" fmla="*/ 54 w 70"/>
              <a:gd name="T85" fmla="*/ 59 h 70"/>
              <a:gd name="T86" fmla="*/ 59 w 70"/>
              <a:gd name="T87" fmla="*/ 59 h 70"/>
              <a:gd name="T88" fmla="*/ 59 w 70"/>
              <a:gd name="T89" fmla="*/ 53 h 70"/>
              <a:gd name="T90" fmla="*/ 64 w 70"/>
              <a:gd name="T91" fmla="*/ 48 h 70"/>
              <a:gd name="T92" fmla="*/ 64 w 70"/>
              <a:gd name="T93" fmla="*/ 48 h 70"/>
              <a:gd name="T94" fmla="*/ 64 w 70"/>
              <a:gd name="T95" fmla="*/ 43 h 70"/>
              <a:gd name="T96" fmla="*/ 70 w 70"/>
              <a:gd name="T97" fmla="*/ 37 h 70"/>
              <a:gd name="T98" fmla="*/ 70 w 70"/>
              <a:gd name="T99" fmla="*/ 32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70" h="70">
                <a:moveTo>
                  <a:pt x="70" y="32"/>
                </a:moveTo>
                <a:lnTo>
                  <a:pt x="64" y="27"/>
                </a:lnTo>
                <a:lnTo>
                  <a:pt x="64" y="21"/>
                </a:lnTo>
                <a:lnTo>
                  <a:pt x="64" y="16"/>
                </a:lnTo>
                <a:lnTo>
                  <a:pt x="59" y="16"/>
                </a:lnTo>
                <a:lnTo>
                  <a:pt x="59" y="10"/>
                </a:lnTo>
                <a:lnTo>
                  <a:pt x="54" y="10"/>
                </a:lnTo>
                <a:lnTo>
                  <a:pt x="54" y="5"/>
                </a:lnTo>
                <a:lnTo>
                  <a:pt x="48" y="5"/>
                </a:lnTo>
                <a:lnTo>
                  <a:pt x="43" y="0"/>
                </a:lnTo>
                <a:lnTo>
                  <a:pt x="38" y="0"/>
                </a:lnTo>
                <a:lnTo>
                  <a:pt x="38" y="0"/>
                </a:lnTo>
                <a:lnTo>
                  <a:pt x="32" y="0"/>
                </a:lnTo>
                <a:lnTo>
                  <a:pt x="27" y="0"/>
                </a:lnTo>
                <a:lnTo>
                  <a:pt x="21" y="0"/>
                </a:lnTo>
                <a:lnTo>
                  <a:pt x="21" y="5"/>
                </a:lnTo>
                <a:lnTo>
                  <a:pt x="16" y="5"/>
                </a:lnTo>
                <a:lnTo>
                  <a:pt x="11" y="10"/>
                </a:lnTo>
                <a:lnTo>
                  <a:pt x="11" y="10"/>
                </a:lnTo>
                <a:lnTo>
                  <a:pt x="5" y="16"/>
                </a:lnTo>
                <a:lnTo>
                  <a:pt x="5" y="16"/>
                </a:lnTo>
                <a:lnTo>
                  <a:pt x="0" y="21"/>
                </a:lnTo>
                <a:lnTo>
                  <a:pt x="0" y="27"/>
                </a:lnTo>
                <a:lnTo>
                  <a:pt x="0" y="32"/>
                </a:lnTo>
                <a:lnTo>
                  <a:pt x="0" y="32"/>
                </a:lnTo>
                <a:lnTo>
                  <a:pt x="0" y="37"/>
                </a:lnTo>
                <a:lnTo>
                  <a:pt x="0" y="43"/>
                </a:lnTo>
                <a:lnTo>
                  <a:pt x="0" y="48"/>
                </a:lnTo>
                <a:lnTo>
                  <a:pt x="5" y="48"/>
                </a:lnTo>
                <a:lnTo>
                  <a:pt x="5" y="53"/>
                </a:lnTo>
                <a:lnTo>
                  <a:pt x="11" y="59"/>
                </a:lnTo>
                <a:lnTo>
                  <a:pt x="11" y="59"/>
                </a:lnTo>
                <a:lnTo>
                  <a:pt x="16" y="64"/>
                </a:lnTo>
                <a:lnTo>
                  <a:pt x="21" y="64"/>
                </a:lnTo>
                <a:lnTo>
                  <a:pt x="21" y="64"/>
                </a:lnTo>
                <a:lnTo>
                  <a:pt x="27" y="70"/>
                </a:lnTo>
                <a:lnTo>
                  <a:pt x="32" y="70"/>
                </a:lnTo>
                <a:lnTo>
                  <a:pt x="38" y="70"/>
                </a:lnTo>
                <a:lnTo>
                  <a:pt x="38" y="70"/>
                </a:lnTo>
                <a:lnTo>
                  <a:pt x="43" y="64"/>
                </a:lnTo>
                <a:lnTo>
                  <a:pt x="48" y="64"/>
                </a:lnTo>
                <a:lnTo>
                  <a:pt x="54" y="64"/>
                </a:lnTo>
                <a:lnTo>
                  <a:pt x="54" y="59"/>
                </a:lnTo>
                <a:lnTo>
                  <a:pt x="59" y="59"/>
                </a:lnTo>
                <a:lnTo>
                  <a:pt x="59" y="53"/>
                </a:lnTo>
                <a:lnTo>
                  <a:pt x="64" y="48"/>
                </a:lnTo>
                <a:lnTo>
                  <a:pt x="64" y="48"/>
                </a:lnTo>
                <a:lnTo>
                  <a:pt x="64" y="43"/>
                </a:lnTo>
                <a:lnTo>
                  <a:pt x="70" y="37"/>
                </a:lnTo>
                <a:lnTo>
                  <a:pt x="70" y="3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5" name="Freeform 76">
            <a:extLst>
              <a:ext uri="{FF2B5EF4-FFF2-40B4-BE49-F238E27FC236}">
                <a16:creationId xmlns:a16="http://schemas.microsoft.com/office/drawing/2014/main" xmlns="" id="{0297CD42-C9D1-4992-86E0-003C5C1922EB}"/>
              </a:ext>
            </a:extLst>
          </xdr:cNvPr>
          <xdr:cNvSpPr>
            <a:spLocks/>
          </xdr:cNvSpPr>
        </xdr:nvSpPr>
        <xdr:spPr bwMode="auto">
          <a:xfrm>
            <a:off x="2210" y="1127"/>
            <a:ext cx="70" cy="70"/>
          </a:xfrm>
          <a:custGeom>
            <a:avLst/>
            <a:gdLst>
              <a:gd name="T0" fmla="*/ 13 w 13"/>
              <a:gd name="T1" fmla="*/ 6 h 13"/>
              <a:gd name="T2" fmla="*/ 12 w 13"/>
              <a:gd name="T3" fmla="*/ 5 h 13"/>
              <a:gd name="T4" fmla="*/ 12 w 13"/>
              <a:gd name="T5" fmla="*/ 4 h 13"/>
              <a:gd name="T6" fmla="*/ 12 w 13"/>
              <a:gd name="T7" fmla="*/ 3 h 13"/>
              <a:gd name="T8" fmla="*/ 11 w 13"/>
              <a:gd name="T9" fmla="*/ 3 h 13"/>
              <a:gd name="T10" fmla="*/ 11 w 13"/>
              <a:gd name="T11" fmla="*/ 2 h 13"/>
              <a:gd name="T12" fmla="*/ 10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8 w 13"/>
              <a:gd name="T19" fmla="*/ 0 h 13"/>
              <a:gd name="T20" fmla="*/ 7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4 w 13"/>
              <a:gd name="T29" fmla="*/ 0 h 13"/>
              <a:gd name="T30" fmla="*/ 4 w 13"/>
              <a:gd name="T31" fmla="*/ 1 h 13"/>
              <a:gd name="T32" fmla="*/ 3 w 13"/>
              <a:gd name="T33" fmla="*/ 1 h 13"/>
              <a:gd name="T34" fmla="*/ 2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3 h 13"/>
              <a:gd name="T42" fmla="*/ 0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6 h 13"/>
              <a:gd name="T50" fmla="*/ 0 w 13"/>
              <a:gd name="T51" fmla="*/ 7 h 13"/>
              <a:gd name="T52" fmla="*/ 0 w 13"/>
              <a:gd name="T53" fmla="*/ 8 h 13"/>
              <a:gd name="T54" fmla="*/ 0 w 13"/>
              <a:gd name="T55" fmla="*/ 9 h 13"/>
              <a:gd name="T56" fmla="*/ 1 w 13"/>
              <a:gd name="T57" fmla="*/ 9 h 13"/>
              <a:gd name="T58" fmla="*/ 1 w 13"/>
              <a:gd name="T59" fmla="*/ 10 h 13"/>
              <a:gd name="T60" fmla="*/ 2 w 13"/>
              <a:gd name="T61" fmla="*/ 11 h 13"/>
              <a:gd name="T62" fmla="*/ 2 w 13"/>
              <a:gd name="T63" fmla="*/ 11 h 13"/>
              <a:gd name="T64" fmla="*/ 3 w 13"/>
              <a:gd name="T65" fmla="*/ 12 h 13"/>
              <a:gd name="T66" fmla="*/ 4 w 13"/>
              <a:gd name="T67" fmla="*/ 12 h 13"/>
              <a:gd name="T68" fmla="*/ 4 w 13"/>
              <a:gd name="T69" fmla="*/ 12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7 w 13"/>
              <a:gd name="T77" fmla="*/ 13 h 13"/>
              <a:gd name="T78" fmla="*/ 8 w 13"/>
              <a:gd name="T79" fmla="*/ 12 h 13"/>
              <a:gd name="T80" fmla="*/ 9 w 13"/>
              <a:gd name="T81" fmla="*/ 12 h 13"/>
              <a:gd name="T82" fmla="*/ 10 w 13"/>
              <a:gd name="T83" fmla="*/ 12 h 13"/>
              <a:gd name="T84" fmla="*/ 10 w 13"/>
              <a:gd name="T85" fmla="*/ 11 h 13"/>
              <a:gd name="T86" fmla="*/ 11 w 13"/>
              <a:gd name="T87" fmla="*/ 11 h 13"/>
              <a:gd name="T88" fmla="*/ 11 w 13"/>
              <a:gd name="T89" fmla="*/ 10 h 13"/>
              <a:gd name="T90" fmla="*/ 12 w 13"/>
              <a:gd name="T91" fmla="*/ 9 h 13"/>
              <a:gd name="T92" fmla="*/ 12 w 13"/>
              <a:gd name="T93" fmla="*/ 9 h 13"/>
              <a:gd name="T94" fmla="*/ 12 w 13"/>
              <a:gd name="T95" fmla="*/ 8 h 13"/>
              <a:gd name="T96" fmla="*/ 13 w 13"/>
              <a:gd name="T97" fmla="*/ 7 h 13"/>
              <a:gd name="T98" fmla="*/ 13 w 13"/>
              <a:gd name="T99" fmla="*/ 6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2" y="5"/>
                </a:lnTo>
                <a:lnTo>
                  <a:pt x="12" y="4"/>
                </a:lnTo>
                <a:lnTo>
                  <a:pt x="12" y="3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9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4" y="12"/>
                </a:lnTo>
                <a:lnTo>
                  <a:pt x="4" y="12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7" y="13"/>
                </a:lnTo>
                <a:lnTo>
                  <a:pt x="8" y="12"/>
                </a:lnTo>
                <a:lnTo>
                  <a:pt x="9" y="12"/>
                </a:lnTo>
                <a:lnTo>
                  <a:pt x="10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6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6" name="Freeform 77">
            <a:extLst>
              <a:ext uri="{FF2B5EF4-FFF2-40B4-BE49-F238E27FC236}">
                <a16:creationId xmlns:a16="http://schemas.microsoft.com/office/drawing/2014/main" xmlns="" id="{B728EB00-B1D4-47BD-81B5-3F30B0A0E127}"/>
              </a:ext>
            </a:extLst>
          </xdr:cNvPr>
          <xdr:cNvSpPr>
            <a:spLocks/>
          </xdr:cNvSpPr>
        </xdr:nvSpPr>
        <xdr:spPr bwMode="auto">
          <a:xfrm>
            <a:off x="2818" y="652"/>
            <a:ext cx="65" cy="70"/>
          </a:xfrm>
          <a:custGeom>
            <a:avLst/>
            <a:gdLst>
              <a:gd name="T0" fmla="*/ 65 w 65"/>
              <a:gd name="T1" fmla="*/ 27 h 70"/>
              <a:gd name="T2" fmla="*/ 65 w 65"/>
              <a:gd name="T3" fmla="*/ 27 h 70"/>
              <a:gd name="T4" fmla="*/ 65 w 65"/>
              <a:gd name="T5" fmla="*/ 22 h 70"/>
              <a:gd name="T6" fmla="*/ 60 w 65"/>
              <a:gd name="T7" fmla="*/ 16 h 70"/>
              <a:gd name="T8" fmla="*/ 60 w 65"/>
              <a:gd name="T9" fmla="*/ 16 h 70"/>
              <a:gd name="T10" fmla="*/ 54 w 65"/>
              <a:gd name="T11" fmla="*/ 11 h 70"/>
              <a:gd name="T12" fmla="*/ 54 w 65"/>
              <a:gd name="T13" fmla="*/ 5 h 70"/>
              <a:gd name="T14" fmla="*/ 49 w 65"/>
              <a:gd name="T15" fmla="*/ 5 h 70"/>
              <a:gd name="T16" fmla="*/ 49 w 65"/>
              <a:gd name="T17" fmla="*/ 5 h 70"/>
              <a:gd name="T18" fmla="*/ 44 w 65"/>
              <a:gd name="T19" fmla="*/ 0 h 70"/>
              <a:gd name="T20" fmla="*/ 38 w 65"/>
              <a:gd name="T21" fmla="*/ 0 h 70"/>
              <a:gd name="T22" fmla="*/ 33 w 65"/>
              <a:gd name="T23" fmla="*/ 0 h 70"/>
              <a:gd name="T24" fmla="*/ 27 w 65"/>
              <a:gd name="T25" fmla="*/ 0 h 70"/>
              <a:gd name="T26" fmla="*/ 27 w 65"/>
              <a:gd name="T27" fmla="*/ 0 h 70"/>
              <a:gd name="T28" fmla="*/ 22 w 65"/>
              <a:gd name="T29" fmla="*/ 0 h 70"/>
              <a:gd name="T30" fmla="*/ 17 w 65"/>
              <a:gd name="T31" fmla="*/ 5 h 70"/>
              <a:gd name="T32" fmla="*/ 11 w 65"/>
              <a:gd name="T33" fmla="*/ 5 h 70"/>
              <a:gd name="T34" fmla="*/ 11 w 65"/>
              <a:gd name="T35" fmla="*/ 5 h 70"/>
              <a:gd name="T36" fmla="*/ 6 w 65"/>
              <a:gd name="T37" fmla="*/ 11 h 70"/>
              <a:gd name="T38" fmla="*/ 6 w 65"/>
              <a:gd name="T39" fmla="*/ 16 h 70"/>
              <a:gd name="T40" fmla="*/ 0 w 65"/>
              <a:gd name="T41" fmla="*/ 16 h 70"/>
              <a:gd name="T42" fmla="*/ 0 w 65"/>
              <a:gd name="T43" fmla="*/ 22 h 70"/>
              <a:gd name="T44" fmla="*/ 0 w 65"/>
              <a:gd name="T45" fmla="*/ 27 h 70"/>
              <a:gd name="T46" fmla="*/ 0 w 65"/>
              <a:gd name="T47" fmla="*/ 27 h 70"/>
              <a:gd name="T48" fmla="*/ 0 w 65"/>
              <a:gd name="T49" fmla="*/ 32 h 70"/>
              <a:gd name="T50" fmla="*/ 0 w 65"/>
              <a:gd name="T51" fmla="*/ 38 h 70"/>
              <a:gd name="T52" fmla="*/ 0 w 65"/>
              <a:gd name="T53" fmla="*/ 43 h 70"/>
              <a:gd name="T54" fmla="*/ 0 w 65"/>
              <a:gd name="T55" fmla="*/ 48 h 70"/>
              <a:gd name="T56" fmla="*/ 0 w 65"/>
              <a:gd name="T57" fmla="*/ 48 h 70"/>
              <a:gd name="T58" fmla="*/ 6 w 65"/>
              <a:gd name="T59" fmla="*/ 54 h 70"/>
              <a:gd name="T60" fmla="*/ 6 w 65"/>
              <a:gd name="T61" fmla="*/ 59 h 70"/>
              <a:gd name="T62" fmla="*/ 11 w 65"/>
              <a:gd name="T63" fmla="*/ 59 h 70"/>
              <a:gd name="T64" fmla="*/ 11 w 65"/>
              <a:gd name="T65" fmla="*/ 65 h 70"/>
              <a:gd name="T66" fmla="*/ 17 w 65"/>
              <a:gd name="T67" fmla="*/ 65 h 70"/>
              <a:gd name="T68" fmla="*/ 22 w 65"/>
              <a:gd name="T69" fmla="*/ 65 h 70"/>
              <a:gd name="T70" fmla="*/ 27 w 65"/>
              <a:gd name="T71" fmla="*/ 65 h 70"/>
              <a:gd name="T72" fmla="*/ 27 w 65"/>
              <a:gd name="T73" fmla="*/ 70 h 70"/>
              <a:gd name="T74" fmla="*/ 33 w 65"/>
              <a:gd name="T75" fmla="*/ 70 h 70"/>
              <a:gd name="T76" fmla="*/ 38 w 65"/>
              <a:gd name="T77" fmla="*/ 65 h 70"/>
              <a:gd name="T78" fmla="*/ 44 w 65"/>
              <a:gd name="T79" fmla="*/ 65 h 70"/>
              <a:gd name="T80" fmla="*/ 49 w 65"/>
              <a:gd name="T81" fmla="*/ 65 h 70"/>
              <a:gd name="T82" fmla="*/ 49 w 65"/>
              <a:gd name="T83" fmla="*/ 65 h 70"/>
              <a:gd name="T84" fmla="*/ 54 w 65"/>
              <a:gd name="T85" fmla="*/ 59 h 70"/>
              <a:gd name="T86" fmla="*/ 54 w 65"/>
              <a:gd name="T87" fmla="*/ 59 h 70"/>
              <a:gd name="T88" fmla="*/ 60 w 65"/>
              <a:gd name="T89" fmla="*/ 54 h 70"/>
              <a:gd name="T90" fmla="*/ 60 w 65"/>
              <a:gd name="T91" fmla="*/ 48 h 70"/>
              <a:gd name="T92" fmla="*/ 65 w 65"/>
              <a:gd name="T93" fmla="*/ 48 h 70"/>
              <a:gd name="T94" fmla="*/ 65 w 65"/>
              <a:gd name="T95" fmla="*/ 43 h 70"/>
              <a:gd name="T96" fmla="*/ 65 w 65"/>
              <a:gd name="T97" fmla="*/ 38 h 70"/>
              <a:gd name="T98" fmla="*/ 65 w 65"/>
              <a:gd name="T99" fmla="*/ 32 h 70"/>
              <a:gd name="T100" fmla="*/ 65 w 65"/>
              <a:gd name="T101" fmla="*/ 27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5" h="70">
                <a:moveTo>
                  <a:pt x="65" y="27"/>
                </a:moveTo>
                <a:lnTo>
                  <a:pt x="65" y="27"/>
                </a:lnTo>
                <a:lnTo>
                  <a:pt x="65" y="22"/>
                </a:lnTo>
                <a:lnTo>
                  <a:pt x="60" y="16"/>
                </a:lnTo>
                <a:lnTo>
                  <a:pt x="60" y="16"/>
                </a:lnTo>
                <a:lnTo>
                  <a:pt x="54" y="11"/>
                </a:lnTo>
                <a:lnTo>
                  <a:pt x="54" y="5"/>
                </a:lnTo>
                <a:lnTo>
                  <a:pt x="49" y="5"/>
                </a:lnTo>
                <a:lnTo>
                  <a:pt x="49" y="5"/>
                </a:lnTo>
                <a:lnTo>
                  <a:pt x="44" y="0"/>
                </a:lnTo>
                <a:lnTo>
                  <a:pt x="38" y="0"/>
                </a:lnTo>
                <a:lnTo>
                  <a:pt x="33" y="0"/>
                </a:lnTo>
                <a:lnTo>
                  <a:pt x="27" y="0"/>
                </a:lnTo>
                <a:lnTo>
                  <a:pt x="27" y="0"/>
                </a:lnTo>
                <a:lnTo>
                  <a:pt x="22" y="0"/>
                </a:lnTo>
                <a:lnTo>
                  <a:pt x="17" y="5"/>
                </a:lnTo>
                <a:lnTo>
                  <a:pt x="11" y="5"/>
                </a:lnTo>
                <a:lnTo>
                  <a:pt x="11" y="5"/>
                </a:lnTo>
                <a:lnTo>
                  <a:pt x="6" y="11"/>
                </a:lnTo>
                <a:lnTo>
                  <a:pt x="6" y="16"/>
                </a:lnTo>
                <a:lnTo>
                  <a:pt x="0" y="16"/>
                </a:lnTo>
                <a:lnTo>
                  <a:pt x="0" y="22"/>
                </a:lnTo>
                <a:lnTo>
                  <a:pt x="0" y="27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0" y="43"/>
                </a:lnTo>
                <a:lnTo>
                  <a:pt x="0" y="48"/>
                </a:lnTo>
                <a:lnTo>
                  <a:pt x="0" y="48"/>
                </a:lnTo>
                <a:lnTo>
                  <a:pt x="6" y="54"/>
                </a:lnTo>
                <a:lnTo>
                  <a:pt x="6" y="59"/>
                </a:lnTo>
                <a:lnTo>
                  <a:pt x="11" y="59"/>
                </a:lnTo>
                <a:lnTo>
                  <a:pt x="11" y="65"/>
                </a:lnTo>
                <a:lnTo>
                  <a:pt x="17" y="65"/>
                </a:lnTo>
                <a:lnTo>
                  <a:pt x="22" y="65"/>
                </a:lnTo>
                <a:lnTo>
                  <a:pt x="27" y="65"/>
                </a:lnTo>
                <a:lnTo>
                  <a:pt x="27" y="70"/>
                </a:lnTo>
                <a:lnTo>
                  <a:pt x="33" y="70"/>
                </a:lnTo>
                <a:lnTo>
                  <a:pt x="38" y="65"/>
                </a:lnTo>
                <a:lnTo>
                  <a:pt x="44" y="65"/>
                </a:lnTo>
                <a:lnTo>
                  <a:pt x="49" y="65"/>
                </a:lnTo>
                <a:lnTo>
                  <a:pt x="49" y="65"/>
                </a:lnTo>
                <a:lnTo>
                  <a:pt x="54" y="59"/>
                </a:lnTo>
                <a:lnTo>
                  <a:pt x="54" y="59"/>
                </a:lnTo>
                <a:lnTo>
                  <a:pt x="60" y="54"/>
                </a:lnTo>
                <a:lnTo>
                  <a:pt x="60" y="48"/>
                </a:lnTo>
                <a:lnTo>
                  <a:pt x="65" y="48"/>
                </a:lnTo>
                <a:lnTo>
                  <a:pt x="65" y="43"/>
                </a:lnTo>
                <a:lnTo>
                  <a:pt x="65" y="38"/>
                </a:lnTo>
                <a:lnTo>
                  <a:pt x="65" y="32"/>
                </a:lnTo>
                <a:lnTo>
                  <a:pt x="65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7" name="Freeform 78">
            <a:extLst>
              <a:ext uri="{FF2B5EF4-FFF2-40B4-BE49-F238E27FC236}">
                <a16:creationId xmlns:a16="http://schemas.microsoft.com/office/drawing/2014/main" xmlns="" id="{836DFA0A-FAFF-464B-AF23-9C61B7212CF1}"/>
              </a:ext>
            </a:extLst>
          </xdr:cNvPr>
          <xdr:cNvSpPr>
            <a:spLocks/>
          </xdr:cNvSpPr>
        </xdr:nvSpPr>
        <xdr:spPr bwMode="auto">
          <a:xfrm>
            <a:off x="2818" y="652"/>
            <a:ext cx="65" cy="70"/>
          </a:xfrm>
          <a:custGeom>
            <a:avLst/>
            <a:gdLst>
              <a:gd name="T0" fmla="*/ 12 w 12"/>
              <a:gd name="T1" fmla="*/ 5 h 13"/>
              <a:gd name="T2" fmla="*/ 12 w 12"/>
              <a:gd name="T3" fmla="*/ 5 h 13"/>
              <a:gd name="T4" fmla="*/ 12 w 12"/>
              <a:gd name="T5" fmla="*/ 4 h 13"/>
              <a:gd name="T6" fmla="*/ 11 w 12"/>
              <a:gd name="T7" fmla="*/ 3 h 13"/>
              <a:gd name="T8" fmla="*/ 11 w 12"/>
              <a:gd name="T9" fmla="*/ 3 h 13"/>
              <a:gd name="T10" fmla="*/ 10 w 12"/>
              <a:gd name="T11" fmla="*/ 2 h 13"/>
              <a:gd name="T12" fmla="*/ 10 w 12"/>
              <a:gd name="T13" fmla="*/ 1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0 h 13"/>
              <a:gd name="T20" fmla="*/ 7 w 12"/>
              <a:gd name="T21" fmla="*/ 0 h 13"/>
              <a:gd name="T22" fmla="*/ 6 w 12"/>
              <a:gd name="T23" fmla="*/ 0 h 13"/>
              <a:gd name="T24" fmla="*/ 5 w 12"/>
              <a:gd name="T25" fmla="*/ 0 h 13"/>
              <a:gd name="T26" fmla="*/ 5 w 12"/>
              <a:gd name="T27" fmla="*/ 0 h 13"/>
              <a:gd name="T28" fmla="*/ 4 w 12"/>
              <a:gd name="T29" fmla="*/ 0 h 13"/>
              <a:gd name="T30" fmla="*/ 3 w 12"/>
              <a:gd name="T31" fmla="*/ 1 h 13"/>
              <a:gd name="T32" fmla="*/ 2 w 12"/>
              <a:gd name="T33" fmla="*/ 1 h 13"/>
              <a:gd name="T34" fmla="*/ 2 w 12"/>
              <a:gd name="T35" fmla="*/ 1 h 13"/>
              <a:gd name="T36" fmla="*/ 1 w 12"/>
              <a:gd name="T37" fmla="*/ 2 h 13"/>
              <a:gd name="T38" fmla="*/ 1 w 12"/>
              <a:gd name="T39" fmla="*/ 3 h 13"/>
              <a:gd name="T40" fmla="*/ 0 w 12"/>
              <a:gd name="T41" fmla="*/ 3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5 h 13"/>
              <a:gd name="T48" fmla="*/ 0 w 12"/>
              <a:gd name="T49" fmla="*/ 6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0 w 12"/>
              <a:gd name="T57" fmla="*/ 9 h 13"/>
              <a:gd name="T58" fmla="*/ 1 w 12"/>
              <a:gd name="T59" fmla="*/ 10 h 13"/>
              <a:gd name="T60" fmla="*/ 1 w 12"/>
              <a:gd name="T61" fmla="*/ 11 h 13"/>
              <a:gd name="T62" fmla="*/ 2 w 12"/>
              <a:gd name="T63" fmla="*/ 11 h 13"/>
              <a:gd name="T64" fmla="*/ 2 w 12"/>
              <a:gd name="T65" fmla="*/ 12 h 13"/>
              <a:gd name="T66" fmla="*/ 3 w 12"/>
              <a:gd name="T67" fmla="*/ 12 h 13"/>
              <a:gd name="T68" fmla="*/ 4 w 12"/>
              <a:gd name="T69" fmla="*/ 12 h 13"/>
              <a:gd name="T70" fmla="*/ 5 w 12"/>
              <a:gd name="T71" fmla="*/ 12 h 13"/>
              <a:gd name="T72" fmla="*/ 5 w 12"/>
              <a:gd name="T73" fmla="*/ 13 h 13"/>
              <a:gd name="T74" fmla="*/ 6 w 12"/>
              <a:gd name="T75" fmla="*/ 13 h 13"/>
              <a:gd name="T76" fmla="*/ 7 w 12"/>
              <a:gd name="T77" fmla="*/ 12 h 13"/>
              <a:gd name="T78" fmla="*/ 8 w 12"/>
              <a:gd name="T79" fmla="*/ 12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1 h 13"/>
              <a:gd name="T86" fmla="*/ 10 w 12"/>
              <a:gd name="T87" fmla="*/ 11 h 13"/>
              <a:gd name="T88" fmla="*/ 11 w 12"/>
              <a:gd name="T89" fmla="*/ 10 h 13"/>
              <a:gd name="T90" fmla="*/ 11 w 12"/>
              <a:gd name="T91" fmla="*/ 9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6 h 13"/>
              <a:gd name="T100" fmla="*/ 12 w 12"/>
              <a:gd name="T101" fmla="*/ 5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5"/>
                </a:moveTo>
                <a:lnTo>
                  <a:pt x="12" y="5"/>
                </a:lnTo>
                <a:lnTo>
                  <a:pt x="12" y="4"/>
                </a:lnTo>
                <a:lnTo>
                  <a:pt x="11" y="3"/>
                </a:lnTo>
                <a:lnTo>
                  <a:pt x="11" y="3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2" y="1"/>
                </a:lnTo>
                <a:lnTo>
                  <a:pt x="2" y="1"/>
                </a:lnTo>
                <a:lnTo>
                  <a:pt x="1" y="2"/>
                </a:lnTo>
                <a:lnTo>
                  <a:pt x="1" y="3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2" y="11"/>
                </a:lnTo>
                <a:lnTo>
                  <a:pt x="2" y="12"/>
                </a:lnTo>
                <a:lnTo>
                  <a:pt x="3" y="12"/>
                </a:lnTo>
                <a:lnTo>
                  <a:pt x="4" y="12"/>
                </a:lnTo>
                <a:lnTo>
                  <a:pt x="5" y="12"/>
                </a:lnTo>
                <a:lnTo>
                  <a:pt x="5" y="13"/>
                </a:lnTo>
                <a:lnTo>
                  <a:pt x="6" y="13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0" y="11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6"/>
                </a:lnTo>
                <a:lnTo>
                  <a:pt x="12" y="5"/>
                </a:lnTo>
              </a:path>
            </a:pathLst>
          </a:custGeom>
          <a:noFill/>
          <a:ln w="7938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600"/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xmlns="" id="{DC22530F-D444-4FF0-BAB6-2E79AF5575D0}"/>
              </a:ext>
            </a:extLst>
          </xdr:cNvPr>
          <xdr:cNvSpPr>
            <a:spLocks noChangeArrowheads="1"/>
          </xdr:cNvSpPr>
        </xdr:nvSpPr>
        <xdr:spPr bwMode="auto">
          <a:xfrm>
            <a:off x="3142" y="307"/>
            <a:ext cx="585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xmlns="" id="{E71E0E60-83D6-4C54-A7DD-92AC098B9B83}"/>
              </a:ext>
            </a:extLst>
          </xdr:cNvPr>
          <xdr:cNvSpPr>
            <a:spLocks noChangeArrowheads="1"/>
          </xdr:cNvSpPr>
        </xdr:nvSpPr>
        <xdr:spPr bwMode="auto">
          <a:xfrm>
            <a:off x="4075" y="473"/>
            <a:ext cx="458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Any TCA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xmlns="" id="{89939BE8-6393-4236-9800-D7176A294C69}"/>
              </a:ext>
            </a:extLst>
          </xdr:cNvPr>
          <xdr:cNvSpPr>
            <a:spLocks noChangeArrowheads="1"/>
          </xdr:cNvSpPr>
        </xdr:nvSpPr>
        <xdr:spPr bwMode="auto">
          <a:xfrm>
            <a:off x="4877" y="1013"/>
            <a:ext cx="625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Amitriptyline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xmlns="" id="{E3532CFB-4DDD-45D7-B4EE-A9693A515D45}"/>
              </a:ext>
            </a:extLst>
          </xdr:cNvPr>
          <xdr:cNvSpPr>
            <a:spLocks noChangeArrowheads="1"/>
          </xdr:cNvSpPr>
        </xdr:nvSpPr>
        <xdr:spPr bwMode="auto">
          <a:xfrm>
            <a:off x="5081" y="1668"/>
            <a:ext cx="567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Imipramine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xmlns="" id="{876F827E-0608-4D1A-9D51-BCE1641B8534}"/>
              </a:ext>
            </a:extLst>
          </xdr:cNvPr>
          <xdr:cNvSpPr>
            <a:spLocks noChangeArrowheads="1"/>
          </xdr:cNvSpPr>
        </xdr:nvSpPr>
        <xdr:spPr bwMode="auto">
          <a:xfrm>
            <a:off x="5153" y="2453"/>
            <a:ext cx="637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Lofepramine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xmlns="" id="{B88F886F-1812-4D6A-826C-F51EA58A7357}"/>
              </a:ext>
            </a:extLst>
          </xdr:cNvPr>
          <xdr:cNvSpPr>
            <a:spLocks noChangeArrowheads="1"/>
          </xdr:cNvSpPr>
        </xdr:nvSpPr>
        <xdr:spPr bwMode="auto">
          <a:xfrm>
            <a:off x="4879" y="3073"/>
            <a:ext cx="554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Citalopram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xmlns="" id="{51902EEB-3AF8-45FD-9273-1CCB77E87912}"/>
              </a:ext>
            </a:extLst>
          </xdr:cNvPr>
          <xdr:cNvSpPr>
            <a:spLocks noChangeArrowheads="1"/>
          </xdr:cNvSpPr>
        </xdr:nvSpPr>
        <xdr:spPr bwMode="auto">
          <a:xfrm>
            <a:off x="4111" y="3597"/>
            <a:ext cx="663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Escitalopram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xmlns="" id="{65F257E1-5520-46B9-99E2-A9BE21F29BB1}"/>
              </a:ext>
            </a:extLst>
          </xdr:cNvPr>
          <xdr:cNvSpPr>
            <a:spLocks noChangeArrowheads="1"/>
          </xdr:cNvSpPr>
        </xdr:nvSpPr>
        <xdr:spPr bwMode="auto">
          <a:xfrm>
            <a:off x="3036" y="3754"/>
            <a:ext cx="529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Fluoxetine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xmlns="" id="{60FA28CA-44B7-46FB-AEDD-670FB05F35EE}"/>
              </a:ext>
            </a:extLst>
          </xdr:cNvPr>
          <xdr:cNvSpPr>
            <a:spLocks noChangeArrowheads="1"/>
          </xdr:cNvSpPr>
        </xdr:nvSpPr>
        <xdr:spPr bwMode="auto">
          <a:xfrm>
            <a:off x="2219" y="3564"/>
            <a:ext cx="491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Sertraline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xmlns="" id="{907365F3-8CB0-4CCB-BED2-78395A4561A1}"/>
              </a:ext>
            </a:extLst>
          </xdr:cNvPr>
          <xdr:cNvSpPr>
            <a:spLocks noChangeArrowheads="1"/>
          </xdr:cNvSpPr>
        </xdr:nvSpPr>
        <xdr:spPr bwMode="auto">
          <a:xfrm>
            <a:off x="1631" y="3079"/>
            <a:ext cx="592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xmlns="" id="{10C0730C-4349-434D-AF8C-60B6F6E90462}"/>
              </a:ext>
            </a:extLst>
          </xdr:cNvPr>
          <xdr:cNvSpPr>
            <a:spLocks noChangeArrowheads="1"/>
          </xdr:cNvSpPr>
        </xdr:nvSpPr>
        <xdr:spPr bwMode="auto">
          <a:xfrm>
            <a:off x="199" y="2589"/>
            <a:ext cx="1777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xmlns="" id="{D8E3A216-4A96-4C1E-B711-103ABF34506A}"/>
              </a:ext>
            </a:extLst>
          </xdr:cNvPr>
          <xdr:cNvSpPr>
            <a:spLocks noChangeArrowheads="1"/>
          </xdr:cNvSpPr>
        </xdr:nvSpPr>
        <xdr:spPr bwMode="auto">
          <a:xfrm>
            <a:off x="268" y="1785"/>
            <a:ext cx="1707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xmlns="" id="{9E3C0FE2-BBF0-4F10-B1DA-B5DA1CA87A02}"/>
              </a:ext>
            </a:extLst>
          </xdr:cNvPr>
          <xdr:cNvSpPr>
            <a:spLocks noChangeArrowheads="1"/>
          </xdr:cNvSpPr>
        </xdr:nvSpPr>
        <xdr:spPr bwMode="auto">
          <a:xfrm>
            <a:off x="32" y="833"/>
            <a:ext cx="2559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 + escitalopram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xmlns="" id="{7512069F-0F2C-43FD-BA4A-633945FCF116}"/>
              </a:ext>
            </a:extLst>
          </xdr:cNvPr>
          <xdr:cNvSpPr>
            <a:spLocks noChangeArrowheads="1"/>
          </xdr:cNvSpPr>
        </xdr:nvSpPr>
        <xdr:spPr bwMode="auto">
          <a:xfrm>
            <a:off x="542" y="433"/>
            <a:ext cx="2451" cy="1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 + amitriptyline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xmlns="" id="{458B95D9-03F6-4FA5-816A-C737A98FCB18}"/>
              </a:ext>
            </a:extLst>
          </xdr:cNvPr>
          <xdr:cNvSpPr>
            <a:spLocks noChangeArrowheads="1"/>
          </xdr:cNvSpPr>
        </xdr:nvSpPr>
        <xdr:spPr bwMode="auto">
          <a:xfrm>
            <a:off x="3438" y="-54"/>
            <a:ext cx="37" cy="1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1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523877</xdr:colOff>
      <xdr:row>2</xdr:row>
      <xdr:rowOff>57149</xdr:rowOff>
    </xdr:from>
    <xdr:to>
      <xdr:col>24</xdr:col>
      <xdr:colOff>399787</xdr:colOff>
      <xdr:row>26</xdr:row>
      <xdr:rowOff>187232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xmlns="" id="{9ECD10DE-11AF-4948-A9D2-E5CB4510D936}"/>
            </a:ext>
          </a:extLst>
        </xdr:cNvPr>
        <xdr:cNvGrpSpPr>
          <a:grpSpLocks noChangeAspect="1"/>
        </xdr:cNvGrpSpPr>
      </xdr:nvGrpSpPr>
      <xdr:grpSpPr bwMode="auto">
        <a:xfrm>
          <a:off x="9058277" y="438149"/>
          <a:ext cx="5971910" cy="4702083"/>
          <a:chOff x="1451" y="6"/>
          <a:chExt cx="4027" cy="3894"/>
        </a:xfrm>
      </xdr:grpSpPr>
      <xdr:sp macro="" textlink="">
        <xdr:nvSpPr>
          <xdr:cNvPr id="94" name="Freeform 5">
            <a:extLst>
              <a:ext uri="{FF2B5EF4-FFF2-40B4-BE49-F238E27FC236}">
                <a16:creationId xmlns:a16="http://schemas.microsoft.com/office/drawing/2014/main" xmlns="" id="{184165C5-C303-48B6-8910-DBDCD597C7C4}"/>
              </a:ext>
            </a:extLst>
          </xdr:cNvPr>
          <xdr:cNvSpPr>
            <a:spLocks/>
          </xdr:cNvSpPr>
        </xdr:nvSpPr>
        <xdr:spPr bwMode="auto">
          <a:xfrm>
            <a:off x="3566" y="599"/>
            <a:ext cx="1577" cy="733"/>
          </a:xfrm>
          <a:custGeom>
            <a:avLst/>
            <a:gdLst>
              <a:gd name="T0" fmla="*/ 1553 w 1577"/>
              <a:gd name="T1" fmla="*/ 733 h 733"/>
              <a:gd name="T2" fmla="*/ 0 w 1577"/>
              <a:gd name="T3" fmla="*/ 32 h 733"/>
              <a:gd name="T4" fmla="*/ 18 w 1577"/>
              <a:gd name="T5" fmla="*/ 0 h 733"/>
              <a:gd name="T6" fmla="*/ 1577 w 1577"/>
              <a:gd name="T7" fmla="*/ 701 h 733"/>
              <a:gd name="T8" fmla="*/ 1553 w 1577"/>
              <a:gd name="T9" fmla="*/ 733 h 7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77" h="733">
                <a:moveTo>
                  <a:pt x="1553" y="733"/>
                </a:moveTo>
                <a:lnTo>
                  <a:pt x="0" y="32"/>
                </a:lnTo>
                <a:lnTo>
                  <a:pt x="18" y="0"/>
                </a:lnTo>
                <a:lnTo>
                  <a:pt x="1577" y="701"/>
                </a:lnTo>
                <a:lnTo>
                  <a:pt x="1553" y="73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5" name="Freeform 6">
            <a:extLst>
              <a:ext uri="{FF2B5EF4-FFF2-40B4-BE49-F238E27FC236}">
                <a16:creationId xmlns:a16="http://schemas.microsoft.com/office/drawing/2014/main" xmlns="" id="{43E2831B-4402-4A62-AC59-866FC461D3B4}"/>
              </a:ext>
            </a:extLst>
          </xdr:cNvPr>
          <xdr:cNvSpPr>
            <a:spLocks/>
          </xdr:cNvSpPr>
        </xdr:nvSpPr>
        <xdr:spPr bwMode="auto">
          <a:xfrm>
            <a:off x="3566" y="599"/>
            <a:ext cx="1577" cy="733"/>
          </a:xfrm>
          <a:custGeom>
            <a:avLst/>
            <a:gdLst>
              <a:gd name="T0" fmla="*/ 266 w 270"/>
              <a:gd name="T1" fmla="*/ 136 h 136"/>
              <a:gd name="T2" fmla="*/ 0 w 270"/>
              <a:gd name="T3" fmla="*/ 6 h 136"/>
              <a:gd name="T4" fmla="*/ 3 w 270"/>
              <a:gd name="T5" fmla="*/ 0 h 136"/>
              <a:gd name="T6" fmla="*/ 270 w 270"/>
              <a:gd name="T7" fmla="*/ 130 h 136"/>
              <a:gd name="T8" fmla="*/ 266 w 270"/>
              <a:gd name="T9" fmla="*/ 136 h 1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0" h="136">
                <a:moveTo>
                  <a:pt x="266" y="136"/>
                </a:moveTo>
                <a:lnTo>
                  <a:pt x="0" y="6"/>
                </a:lnTo>
                <a:lnTo>
                  <a:pt x="3" y="0"/>
                </a:lnTo>
                <a:lnTo>
                  <a:pt x="270" y="130"/>
                </a:lnTo>
                <a:lnTo>
                  <a:pt x="266" y="13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6" name="Freeform 7">
            <a:extLst>
              <a:ext uri="{FF2B5EF4-FFF2-40B4-BE49-F238E27FC236}">
                <a16:creationId xmlns:a16="http://schemas.microsoft.com/office/drawing/2014/main" xmlns="" id="{4F7DA886-51A2-489B-AB2B-502B525919F2}"/>
              </a:ext>
            </a:extLst>
          </xdr:cNvPr>
          <xdr:cNvSpPr>
            <a:spLocks/>
          </xdr:cNvSpPr>
        </xdr:nvSpPr>
        <xdr:spPr bwMode="auto">
          <a:xfrm>
            <a:off x="3543" y="626"/>
            <a:ext cx="1308" cy="2308"/>
          </a:xfrm>
          <a:custGeom>
            <a:avLst/>
            <a:gdLst>
              <a:gd name="T0" fmla="*/ 1278 w 1308"/>
              <a:gd name="T1" fmla="*/ 2308 h 2308"/>
              <a:gd name="T2" fmla="*/ 0 w 1308"/>
              <a:gd name="T3" fmla="*/ 10 h 2308"/>
              <a:gd name="T4" fmla="*/ 35 w 1308"/>
              <a:gd name="T5" fmla="*/ 0 h 2308"/>
              <a:gd name="T6" fmla="*/ 1308 w 1308"/>
              <a:gd name="T7" fmla="*/ 2297 h 2308"/>
              <a:gd name="T8" fmla="*/ 1278 w 1308"/>
              <a:gd name="T9" fmla="*/ 2308 h 23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08" h="2308">
                <a:moveTo>
                  <a:pt x="1278" y="2308"/>
                </a:moveTo>
                <a:lnTo>
                  <a:pt x="0" y="10"/>
                </a:lnTo>
                <a:lnTo>
                  <a:pt x="35" y="0"/>
                </a:lnTo>
                <a:lnTo>
                  <a:pt x="1308" y="2297"/>
                </a:lnTo>
                <a:lnTo>
                  <a:pt x="1278" y="23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7" name="Freeform 8">
            <a:extLst>
              <a:ext uri="{FF2B5EF4-FFF2-40B4-BE49-F238E27FC236}">
                <a16:creationId xmlns:a16="http://schemas.microsoft.com/office/drawing/2014/main" xmlns="" id="{FBEE3C52-2EAD-4353-8109-64AF48F05FA0}"/>
              </a:ext>
            </a:extLst>
          </xdr:cNvPr>
          <xdr:cNvSpPr>
            <a:spLocks/>
          </xdr:cNvSpPr>
        </xdr:nvSpPr>
        <xdr:spPr bwMode="auto">
          <a:xfrm>
            <a:off x="3543" y="626"/>
            <a:ext cx="1308" cy="2308"/>
          </a:xfrm>
          <a:custGeom>
            <a:avLst/>
            <a:gdLst>
              <a:gd name="T0" fmla="*/ 219 w 224"/>
              <a:gd name="T1" fmla="*/ 428 h 428"/>
              <a:gd name="T2" fmla="*/ 0 w 224"/>
              <a:gd name="T3" fmla="*/ 2 h 428"/>
              <a:gd name="T4" fmla="*/ 6 w 224"/>
              <a:gd name="T5" fmla="*/ 0 h 428"/>
              <a:gd name="T6" fmla="*/ 224 w 224"/>
              <a:gd name="T7" fmla="*/ 426 h 428"/>
              <a:gd name="T8" fmla="*/ 219 w 224"/>
              <a:gd name="T9" fmla="*/ 428 h 4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4" h="428">
                <a:moveTo>
                  <a:pt x="219" y="428"/>
                </a:moveTo>
                <a:lnTo>
                  <a:pt x="0" y="2"/>
                </a:lnTo>
                <a:lnTo>
                  <a:pt x="6" y="0"/>
                </a:lnTo>
                <a:lnTo>
                  <a:pt x="224" y="426"/>
                </a:lnTo>
                <a:lnTo>
                  <a:pt x="219" y="428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8" name="Freeform 9">
            <a:extLst>
              <a:ext uri="{FF2B5EF4-FFF2-40B4-BE49-F238E27FC236}">
                <a16:creationId xmlns:a16="http://schemas.microsoft.com/office/drawing/2014/main" xmlns="" id="{D2F40B59-BD67-4B77-B0C2-3E14DA33DC17}"/>
              </a:ext>
            </a:extLst>
          </xdr:cNvPr>
          <xdr:cNvSpPr>
            <a:spLocks/>
          </xdr:cNvSpPr>
        </xdr:nvSpPr>
        <xdr:spPr bwMode="auto">
          <a:xfrm>
            <a:off x="3257" y="636"/>
            <a:ext cx="286" cy="3048"/>
          </a:xfrm>
          <a:custGeom>
            <a:avLst/>
            <a:gdLst>
              <a:gd name="T0" fmla="*/ 0 w 286"/>
              <a:gd name="T1" fmla="*/ 3048 h 3048"/>
              <a:gd name="T2" fmla="*/ 280 w 286"/>
              <a:gd name="T3" fmla="*/ 0 h 3048"/>
              <a:gd name="T4" fmla="*/ 286 w 286"/>
              <a:gd name="T5" fmla="*/ 0 h 3048"/>
              <a:gd name="T6" fmla="*/ 5 w 286"/>
              <a:gd name="T7" fmla="*/ 3048 h 3048"/>
              <a:gd name="T8" fmla="*/ 0 w 286"/>
              <a:gd name="T9" fmla="*/ 3048 h 30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6" h="3048">
                <a:moveTo>
                  <a:pt x="0" y="3048"/>
                </a:moveTo>
                <a:lnTo>
                  <a:pt x="280" y="0"/>
                </a:lnTo>
                <a:lnTo>
                  <a:pt x="286" y="0"/>
                </a:lnTo>
                <a:lnTo>
                  <a:pt x="5" y="3048"/>
                </a:lnTo>
                <a:lnTo>
                  <a:pt x="0" y="30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9" name="Freeform 10">
            <a:extLst>
              <a:ext uri="{FF2B5EF4-FFF2-40B4-BE49-F238E27FC236}">
                <a16:creationId xmlns:a16="http://schemas.microsoft.com/office/drawing/2014/main" xmlns="" id="{F2F44DBD-73FE-4DD6-9CB9-2BB06139154A}"/>
              </a:ext>
            </a:extLst>
          </xdr:cNvPr>
          <xdr:cNvSpPr>
            <a:spLocks/>
          </xdr:cNvSpPr>
        </xdr:nvSpPr>
        <xdr:spPr bwMode="auto">
          <a:xfrm>
            <a:off x="3257" y="636"/>
            <a:ext cx="286" cy="3048"/>
          </a:xfrm>
          <a:custGeom>
            <a:avLst/>
            <a:gdLst>
              <a:gd name="T0" fmla="*/ 0 w 49"/>
              <a:gd name="T1" fmla="*/ 565 h 565"/>
              <a:gd name="T2" fmla="*/ 48 w 49"/>
              <a:gd name="T3" fmla="*/ 0 h 565"/>
              <a:gd name="T4" fmla="*/ 49 w 49"/>
              <a:gd name="T5" fmla="*/ 0 h 565"/>
              <a:gd name="T6" fmla="*/ 1 w 49"/>
              <a:gd name="T7" fmla="*/ 565 h 565"/>
              <a:gd name="T8" fmla="*/ 0 w 49"/>
              <a:gd name="T9" fmla="*/ 565 h 5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9" h="565">
                <a:moveTo>
                  <a:pt x="0" y="565"/>
                </a:moveTo>
                <a:lnTo>
                  <a:pt x="48" y="0"/>
                </a:lnTo>
                <a:lnTo>
                  <a:pt x="49" y="0"/>
                </a:lnTo>
                <a:lnTo>
                  <a:pt x="1" y="565"/>
                </a:lnTo>
                <a:lnTo>
                  <a:pt x="0" y="565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0" name="Freeform 11">
            <a:extLst>
              <a:ext uri="{FF2B5EF4-FFF2-40B4-BE49-F238E27FC236}">
                <a16:creationId xmlns:a16="http://schemas.microsoft.com/office/drawing/2014/main" xmlns="" id="{6DA899D2-2A06-4440-B1A1-64B3461E186A}"/>
              </a:ext>
            </a:extLst>
          </xdr:cNvPr>
          <xdr:cNvSpPr>
            <a:spLocks/>
          </xdr:cNvSpPr>
        </xdr:nvSpPr>
        <xdr:spPr bwMode="auto">
          <a:xfrm>
            <a:off x="4851" y="1365"/>
            <a:ext cx="315" cy="1564"/>
          </a:xfrm>
          <a:custGeom>
            <a:avLst/>
            <a:gdLst>
              <a:gd name="T0" fmla="*/ 0 w 315"/>
              <a:gd name="T1" fmla="*/ 1558 h 1564"/>
              <a:gd name="T2" fmla="*/ 297 w 315"/>
              <a:gd name="T3" fmla="*/ 0 h 1564"/>
              <a:gd name="T4" fmla="*/ 315 w 315"/>
              <a:gd name="T5" fmla="*/ 0 h 1564"/>
              <a:gd name="T6" fmla="*/ 11 w 315"/>
              <a:gd name="T7" fmla="*/ 1564 h 1564"/>
              <a:gd name="T8" fmla="*/ 0 w 315"/>
              <a:gd name="T9" fmla="*/ 1558 h 15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5" h="1564">
                <a:moveTo>
                  <a:pt x="0" y="1558"/>
                </a:moveTo>
                <a:lnTo>
                  <a:pt x="297" y="0"/>
                </a:lnTo>
                <a:lnTo>
                  <a:pt x="315" y="0"/>
                </a:lnTo>
                <a:lnTo>
                  <a:pt x="11" y="1564"/>
                </a:lnTo>
                <a:lnTo>
                  <a:pt x="0" y="15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1" name="Freeform 12">
            <a:extLst>
              <a:ext uri="{FF2B5EF4-FFF2-40B4-BE49-F238E27FC236}">
                <a16:creationId xmlns:a16="http://schemas.microsoft.com/office/drawing/2014/main" xmlns="" id="{65B62A2E-0B17-4A07-ACC0-FBBA529DCC03}"/>
              </a:ext>
            </a:extLst>
          </xdr:cNvPr>
          <xdr:cNvSpPr>
            <a:spLocks/>
          </xdr:cNvSpPr>
        </xdr:nvSpPr>
        <xdr:spPr bwMode="auto">
          <a:xfrm>
            <a:off x="4851" y="1365"/>
            <a:ext cx="315" cy="1564"/>
          </a:xfrm>
          <a:custGeom>
            <a:avLst/>
            <a:gdLst>
              <a:gd name="T0" fmla="*/ 0 w 54"/>
              <a:gd name="T1" fmla="*/ 289 h 290"/>
              <a:gd name="T2" fmla="*/ 51 w 54"/>
              <a:gd name="T3" fmla="*/ 0 h 290"/>
              <a:gd name="T4" fmla="*/ 54 w 54"/>
              <a:gd name="T5" fmla="*/ 0 h 290"/>
              <a:gd name="T6" fmla="*/ 2 w 54"/>
              <a:gd name="T7" fmla="*/ 290 h 290"/>
              <a:gd name="T8" fmla="*/ 0 w 54"/>
              <a:gd name="T9" fmla="*/ 289 h 2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4" h="290">
                <a:moveTo>
                  <a:pt x="0" y="289"/>
                </a:moveTo>
                <a:lnTo>
                  <a:pt x="51" y="0"/>
                </a:lnTo>
                <a:lnTo>
                  <a:pt x="54" y="0"/>
                </a:lnTo>
                <a:lnTo>
                  <a:pt x="2" y="290"/>
                </a:lnTo>
                <a:lnTo>
                  <a:pt x="0" y="289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2" name="Freeform 13">
            <a:extLst>
              <a:ext uri="{FF2B5EF4-FFF2-40B4-BE49-F238E27FC236}">
                <a16:creationId xmlns:a16="http://schemas.microsoft.com/office/drawing/2014/main" xmlns="" id="{9158A1E6-088B-4FA4-B799-883CBE0FDC3F}"/>
              </a:ext>
            </a:extLst>
          </xdr:cNvPr>
          <xdr:cNvSpPr>
            <a:spLocks/>
          </xdr:cNvSpPr>
        </xdr:nvSpPr>
        <xdr:spPr bwMode="auto">
          <a:xfrm>
            <a:off x="3274" y="1359"/>
            <a:ext cx="1869" cy="2335"/>
          </a:xfrm>
          <a:custGeom>
            <a:avLst/>
            <a:gdLst>
              <a:gd name="T0" fmla="*/ 0 w 1869"/>
              <a:gd name="T1" fmla="*/ 2330 h 2335"/>
              <a:gd name="T2" fmla="*/ 1863 w 1869"/>
              <a:gd name="T3" fmla="*/ 0 h 2335"/>
              <a:gd name="T4" fmla="*/ 1869 w 1869"/>
              <a:gd name="T5" fmla="*/ 0 h 2335"/>
              <a:gd name="T6" fmla="*/ 6 w 1869"/>
              <a:gd name="T7" fmla="*/ 2335 h 2335"/>
              <a:gd name="T8" fmla="*/ 0 w 1869"/>
              <a:gd name="T9" fmla="*/ 2330 h 23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69" h="2335">
                <a:moveTo>
                  <a:pt x="0" y="2330"/>
                </a:moveTo>
                <a:lnTo>
                  <a:pt x="1863" y="0"/>
                </a:lnTo>
                <a:lnTo>
                  <a:pt x="1869" y="0"/>
                </a:lnTo>
                <a:lnTo>
                  <a:pt x="6" y="2335"/>
                </a:lnTo>
                <a:lnTo>
                  <a:pt x="0" y="23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3" name="Freeform 14">
            <a:extLst>
              <a:ext uri="{FF2B5EF4-FFF2-40B4-BE49-F238E27FC236}">
                <a16:creationId xmlns:a16="http://schemas.microsoft.com/office/drawing/2014/main" xmlns="" id="{21DA082A-83C4-4DED-9069-3286B90A310A}"/>
              </a:ext>
            </a:extLst>
          </xdr:cNvPr>
          <xdr:cNvSpPr>
            <a:spLocks/>
          </xdr:cNvSpPr>
        </xdr:nvSpPr>
        <xdr:spPr bwMode="auto">
          <a:xfrm>
            <a:off x="3274" y="1359"/>
            <a:ext cx="1869" cy="2335"/>
          </a:xfrm>
          <a:custGeom>
            <a:avLst/>
            <a:gdLst>
              <a:gd name="T0" fmla="*/ 0 w 320"/>
              <a:gd name="T1" fmla="*/ 432 h 433"/>
              <a:gd name="T2" fmla="*/ 319 w 320"/>
              <a:gd name="T3" fmla="*/ 0 h 433"/>
              <a:gd name="T4" fmla="*/ 320 w 320"/>
              <a:gd name="T5" fmla="*/ 0 h 433"/>
              <a:gd name="T6" fmla="*/ 1 w 320"/>
              <a:gd name="T7" fmla="*/ 433 h 433"/>
              <a:gd name="T8" fmla="*/ 0 w 320"/>
              <a:gd name="T9" fmla="*/ 432 h 4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20" h="433">
                <a:moveTo>
                  <a:pt x="0" y="432"/>
                </a:moveTo>
                <a:lnTo>
                  <a:pt x="319" y="0"/>
                </a:lnTo>
                <a:lnTo>
                  <a:pt x="320" y="0"/>
                </a:lnTo>
                <a:lnTo>
                  <a:pt x="1" y="433"/>
                </a:lnTo>
                <a:lnTo>
                  <a:pt x="0" y="432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4" name="Freeform 15">
            <a:extLst>
              <a:ext uri="{FF2B5EF4-FFF2-40B4-BE49-F238E27FC236}">
                <a16:creationId xmlns:a16="http://schemas.microsoft.com/office/drawing/2014/main" xmlns="" id="{F0B638D4-E146-4B70-B080-8A3E762A38A0}"/>
              </a:ext>
            </a:extLst>
          </xdr:cNvPr>
          <xdr:cNvSpPr>
            <a:spLocks/>
          </xdr:cNvSpPr>
        </xdr:nvSpPr>
        <xdr:spPr bwMode="auto">
          <a:xfrm>
            <a:off x="2065" y="1348"/>
            <a:ext cx="3066" cy="1640"/>
          </a:xfrm>
          <a:custGeom>
            <a:avLst/>
            <a:gdLst>
              <a:gd name="T0" fmla="*/ 0 w 3066"/>
              <a:gd name="T1" fmla="*/ 1635 h 1640"/>
              <a:gd name="T2" fmla="*/ 3066 w 3066"/>
              <a:gd name="T3" fmla="*/ 0 h 1640"/>
              <a:gd name="T4" fmla="*/ 3066 w 3066"/>
              <a:gd name="T5" fmla="*/ 0 h 1640"/>
              <a:gd name="T6" fmla="*/ 0 w 3066"/>
              <a:gd name="T7" fmla="*/ 1640 h 1640"/>
              <a:gd name="T8" fmla="*/ 0 w 3066"/>
              <a:gd name="T9" fmla="*/ 1635 h 16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66" h="1640">
                <a:moveTo>
                  <a:pt x="0" y="1635"/>
                </a:moveTo>
                <a:lnTo>
                  <a:pt x="3066" y="0"/>
                </a:lnTo>
                <a:lnTo>
                  <a:pt x="3066" y="0"/>
                </a:lnTo>
                <a:lnTo>
                  <a:pt x="0" y="1640"/>
                </a:lnTo>
                <a:lnTo>
                  <a:pt x="0" y="163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5" name="Freeform 16">
            <a:extLst>
              <a:ext uri="{FF2B5EF4-FFF2-40B4-BE49-F238E27FC236}">
                <a16:creationId xmlns:a16="http://schemas.microsoft.com/office/drawing/2014/main" xmlns="" id="{56AD6CD7-71EE-4366-AF1B-F0340D09E798}"/>
              </a:ext>
            </a:extLst>
          </xdr:cNvPr>
          <xdr:cNvSpPr>
            <a:spLocks/>
          </xdr:cNvSpPr>
        </xdr:nvSpPr>
        <xdr:spPr bwMode="auto">
          <a:xfrm>
            <a:off x="2065" y="1348"/>
            <a:ext cx="3066" cy="1640"/>
          </a:xfrm>
          <a:custGeom>
            <a:avLst/>
            <a:gdLst>
              <a:gd name="T0" fmla="*/ 0 w 525"/>
              <a:gd name="T1" fmla="*/ 303 h 304"/>
              <a:gd name="T2" fmla="*/ 525 w 525"/>
              <a:gd name="T3" fmla="*/ 0 h 304"/>
              <a:gd name="T4" fmla="*/ 525 w 525"/>
              <a:gd name="T5" fmla="*/ 0 h 304"/>
              <a:gd name="T6" fmla="*/ 0 w 525"/>
              <a:gd name="T7" fmla="*/ 304 h 304"/>
              <a:gd name="T8" fmla="*/ 0 w 525"/>
              <a:gd name="T9" fmla="*/ 303 h 3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25" h="304">
                <a:moveTo>
                  <a:pt x="0" y="303"/>
                </a:moveTo>
                <a:lnTo>
                  <a:pt x="525" y="0"/>
                </a:lnTo>
                <a:lnTo>
                  <a:pt x="525" y="0"/>
                </a:lnTo>
                <a:lnTo>
                  <a:pt x="0" y="304"/>
                </a:lnTo>
                <a:lnTo>
                  <a:pt x="0" y="303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6" name="Freeform 17">
            <a:extLst>
              <a:ext uri="{FF2B5EF4-FFF2-40B4-BE49-F238E27FC236}">
                <a16:creationId xmlns:a16="http://schemas.microsoft.com/office/drawing/2014/main" xmlns="" id="{CFAF79B6-CA01-4BDC-AF49-C5E2C480DD21}"/>
              </a:ext>
            </a:extLst>
          </xdr:cNvPr>
          <xdr:cNvSpPr>
            <a:spLocks/>
          </xdr:cNvSpPr>
        </xdr:nvSpPr>
        <xdr:spPr bwMode="auto">
          <a:xfrm>
            <a:off x="3286" y="2972"/>
            <a:ext cx="1535" cy="733"/>
          </a:xfrm>
          <a:custGeom>
            <a:avLst/>
            <a:gdLst>
              <a:gd name="T0" fmla="*/ 0 w 1535"/>
              <a:gd name="T1" fmla="*/ 728 h 733"/>
              <a:gd name="T2" fmla="*/ 1530 w 1535"/>
              <a:gd name="T3" fmla="*/ 0 h 733"/>
              <a:gd name="T4" fmla="*/ 1535 w 1535"/>
              <a:gd name="T5" fmla="*/ 5 h 733"/>
              <a:gd name="T6" fmla="*/ 6 w 1535"/>
              <a:gd name="T7" fmla="*/ 733 h 733"/>
              <a:gd name="T8" fmla="*/ 0 w 1535"/>
              <a:gd name="T9" fmla="*/ 728 h 7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35" h="733">
                <a:moveTo>
                  <a:pt x="0" y="728"/>
                </a:moveTo>
                <a:lnTo>
                  <a:pt x="1530" y="0"/>
                </a:lnTo>
                <a:lnTo>
                  <a:pt x="1535" y="5"/>
                </a:lnTo>
                <a:lnTo>
                  <a:pt x="6" y="733"/>
                </a:lnTo>
                <a:lnTo>
                  <a:pt x="0" y="7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7" name="Freeform 18">
            <a:extLst>
              <a:ext uri="{FF2B5EF4-FFF2-40B4-BE49-F238E27FC236}">
                <a16:creationId xmlns:a16="http://schemas.microsoft.com/office/drawing/2014/main" xmlns="" id="{AF09E0C9-71EA-4F93-B4B0-CABCECB0AB24}"/>
              </a:ext>
            </a:extLst>
          </xdr:cNvPr>
          <xdr:cNvSpPr>
            <a:spLocks/>
          </xdr:cNvSpPr>
        </xdr:nvSpPr>
        <xdr:spPr bwMode="auto">
          <a:xfrm>
            <a:off x="3286" y="2972"/>
            <a:ext cx="1535" cy="733"/>
          </a:xfrm>
          <a:custGeom>
            <a:avLst/>
            <a:gdLst>
              <a:gd name="T0" fmla="*/ 0 w 263"/>
              <a:gd name="T1" fmla="*/ 135 h 136"/>
              <a:gd name="T2" fmla="*/ 262 w 263"/>
              <a:gd name="T3" fmla="*/ 0 h 136"/>
              <a:gd name="T4" fmla="*/ 263 w 263"/>
              <a:gd name="T5" fmla="*/ 1 h 136"/>
              <a:gd name="T6" fmla="*/ 1 w 263"/>
              <a:gd name="T7" fmla="*/ 136 h 136"/>
              <a:gd name="T8" fmla="*/ 0 w 263"/>
              <a:gd name="T9" fmla="*/ 135 h 1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63" h="136">
                <a:moveTo>
                  <a:pt x="0" y="135"/>
                </a:moveTo>
                <a:lnTo>
                  <a:pt x="262" y="0"/>
                </a:lnTo>
                <a:lnTo>
                  <a:pt x="263" y="1"/>
                </a:lnTo>
                <a:lnTo>
                  <a:pt x="1" y="136"/>
                </a:lnTo>
                <a:lnTo>
                  <a:pt x="0" y="135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8" name="Freeform 19">
            <a:extLst>
              <a:ext uri="{FF2B5EF4-FFF2-40B4-BE49-F238E27FC236}">
                <a16:creationId xmlns:a16="http://schemas.microsoft.com/office/drawing/2014/main" xmlns="" id="{F299E6C6-9F35-4683-91FA-E9F6DA69DA44}"/>
              </a:ext>
            </a:extLst>
          </xdr:cNvPr>
          <xdr:cNvSpPr>
            <a:spLocks/>
          </xdr:cNvSpPr>
        </xdr:nvSpPr>
        <xdr:spPr bwMode="auto">
          <a:xfrm>
            <a:off x="2159" y="1332"/>
            <a:ext cx="2662" cy="1607"/>
          </a:xfrm>
          <a:custGeom>
            <a:avLst/>
            <a:gdLst>
              <a:gd name="T0" fmla="*/ 6 w 2662"/>
              <a:gd name="T1" fmla="*/ 0 h 1607"/>
              <a:gd name="T2" fmla="*/ 2662 w 2662"/>
              <a:gd name="T3" fmla="*/ 1607 h 1607"/>
              <a:gd name="T4" fmla="*/ 2662 w 2662"/>
              <a:gd name="T5" fmla="*/ 1607 h 1607"/>
              <a:gd name="T6" fmla="*/ 0 w 2662"/>
              <a:gd name="T7" fmla="*/ 0 h 1607"/>
              <a:gd name="T8" fmla="*/ 6 w 2662"/>
              <a:gd name="T9" fmla="*/ 0 h 16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662" h="1607">
                <a:moveTo>
                  <a:pt x="6" y="0"/>
                </a:moveTo>
                <a:lnTo>
                  <a:pt x="2662" y="1607"/>
                </a:lnTo>
                <a:lnTo>
                  <a:pt x="2662" y="1607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9" name="Freeform 20">
            <a:extLst>
              <a:ext uri="{FF2B5EF4-FFF2-40B4-BE49-F238E27FC236}">
                <a16:creationId xmlns:a16="http://schemas.microsoft.com/office/drawing/2014/main" xmlns="" id="{C7B68413-484A-488D-A529-04EB0E2160D2}"/>
              </a:ext>
            </a:extLst>
          </xdr:cNvPr>
          <xdr:cNvSpPr>
            <a:spLocks/>
          </xdr:cNvSpPr>
        </xdr:nvSpPr>
        <xdr:spPr bwMode="auto">
          <a:xfrm>
            <a:off x="2159" y="1332"/>
            <a:ext cx="2662" cy="1607"/>
          </a:xfrm>
          <a:custGeom>
            <a:avLst/>
            <a:gdLst>
              <a:gd name="T0" fmla="*/ 1 w 456"/>
              <a:gd name="T1" fmla="*/ 0 h 298"/>
              <a:gd name="T2" fmla="*/ 456 w 456"/>
              <a:gd name="T3" fmla="*/ 298 h 298"/>
              <a:gd name="T4" fmla="*/ 456 w 456"/>
              <a:gd name="T5" fmla="*/ 298 h 298"/>
              <a:gd name="T6" fmla="*/ 0 w 456"/>
              <a:gd name="T7" fmla="*/ 0 h 298"/>
              <a:gd name="T8" fmla="*/ 1 w 456"/>
              <a:gd name="T9" fmla="*/ 0 h 2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6" h="298">
                <a:moveTo>
                  <a:pt x="1" y="0"/>
                </a:moveTo>
                <a:lnTo>
                  <a:pt x="456" y="298"/>
                </a:lnTo>
                <a:lnTo>
                  <a:pt x="456" y="298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0" name="Freeform 21">
            <a:extLst>
              <a:ext uri="{FF2B5EF4-FFF2-40B4-BE49-F238E27FC236}">
                <a16:creationId xmlns:a16="http://schemas.microsoft.com/office/drawing/2014/main" xmlns="" id="{1B18457F-B49F-4E7A-9812-00CD4F9EDE61}"/>
              </a:ext>
            </a:extLst>
          </xdr:cNvPr>
          <xdr:cNvSpPr>
            <a:spLocks/>
          </xdr:cNvSpPr>
        </xdr:nvSpPr>
        <xdr:spPr bwMode="auto">
          <a:xfrm>
            <a:off x="2036" y="1348"/>
            <a:ext cx="94" cy="1618"/>
          </a:xfrm>
          <a:custGeom>
            <a:avLst/>
            <a:gdLst>
              <a:gd name="T0" fmla="*/ 94 w 94"/>
              <a:gd name="T1" fmla="*/ 0 h 1618"/>
              <a:gd name="T2" fmla="*/ 0 w 94"/>
              <a:gd name="T3" fmla="*/ 1618 h 1618"/>
              <a:gd name="T4" fmla="*/ 0 w 94"/>
              <a:gd name="T5" fmla="*/ 1618 h 1618"/>
              <a:gd name="T6" fmla="*/ 94 w 94"/>
              <a:gd name="T7" fmla="*/ 0 h 16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4" h="1618">
                <a:moveTo>
                  <a:pt x="94" y="0"/>
                </a:moveTo>
                <a:lnTo>
                  <a:pt x="0" y="1618"/>
                </a:lnTo>
                <a:lnTo>
                  <a:pt x="0" y="1618"/>
                </a:lnTo>
                <a:lnTo>
                  <a:pt x="9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1" name="Freeform 22">
            <a:extLst>
              <a:ext uri="{FF2B5EF4-FFF2-40B4-BE49-F238E27FC236}">
                <a16:creationId xmlns:a16="http://schemas.microsoft.com/office/drawing/2014/main" xmlns="" id="{0AA54151-C502-4EFD-AA69-207CFED92AFD}"/>
              </a:ext>
            </a:extLst>
          </xdr:cNvPr>
          <xdr:cNvSpPr>
            <a:spLocks/>
          </xdr:cNvSpPr>
        </xdr:nvSpPr>
        <xdr:spPr bwMode="auto">
          <a:xfrm>
            <a:off x="2036" y="1348"/>
            <a:ext cx="94" cy="1618"/>
          </a:xfrm>
          <a:custGeom>
            <a:avLst/>
            <a:gdLst>
              <a:gd name="T0" fmla="*/ 16 w 16"/>
              <a:gd name="T1" fmla="*/ 0 h 300"/>
              <a:gd name="T2" fmla="*/ 0 w 16"/>
              <a:gd name="T3" fmla="*/ 300 h 300"/>
              <a:gd name="T4" fmla="*/ 0 w 16"/>
              <a:gd name="T5" fmla="*/ 300 h 300"/>
              <a:gd name="T6" fmla="*/ 16 w 16"/>
              <a:gd name="T7" fmla="*/ 0 h 300"/>
              <a:gd name="T8" fmla="*/ 16 w 16"/>
              <a:gd name="T9" fmla="*/ 0 h 3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" h="300">
                <a:moveTo>
                  <a:pt x="16" y="0"/>
                </a:moveTo>
                <a:lnTo>
                  <a:pt x="0" y="300"/>
                </a:lnTo>
                <a:lnTo>
                  <a:pt x="0" y="300"/>
                </a:lnTo>
                <a:lnTo>
                  <a:pt x="16" y="0"/>
                </a:lnTo>
                <a:lnTo>
                  <a:pt x="16" y="0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2" name="Freeform 23">
            <a:extLst>
              <a:ext uri="{FF2B5EF4-FFF2-40B4-BE49-F238E27FC236}">
                <a16:creationId xmlns:a16="http://schemas.microsoft.com/office/drawing/2014/main" xmlns="" id="{656D719F-F25A-446C-9799-4862924CF077}"/>
              </a:ext>
            </a:extLst>
          </xdr:cNvPr>
          <xdr:cNvSpPr>
            <a:spLocks/>
          </xdr:cNvSpPr>
        </xdr:nvSpPr>
        <xdr:spPr bwMode="auto">
          <a:xfrm>
            <a:off x="3508" y="566"/>
            <a:ext cx="70" cy="70"/>
          </a:xfrm>
          <a:custGeom>
            <a:avLst/>
            <a:gdLst>
              <a:gd name="T0" fmla="*/ 70 w 70"/>
              <a:gd name="T1" fmla="*/ 33 h 70"/>
              <a:gd name="T2" fmla="*/ 70 w 70"/>
              <a:gd name="T3" fmla="*/ 27 h 70"/>
              <a:gd name="T4" fmla="*/ 70 w 70"/>
              <a:gd name="T5" fmla="*/ 22 h 70"/>
              <a:gd name="T6" fmla="*/ 70 w 70"/>
              <a:gd name="T7" fmla="*/ 16 h 70"/>
              <a:gd name="T8" fmla="*/ 64 w 70"/>
              <a:gd name="T9" fmla="*/ 16 h 70"/>
              <a:gd name="T10" fmla="*/ 64 w 70"/>
              <a:gd name="T11" fmla="*/ 11 h 70"/>
              <a:gd name="T12" fmla="*/ 58 w 70"/>
              <a:gd name="T13" fmla="*/ 6 h 70"/>
              <a:gd name="T14" fmla="*/ 52 w 70"/>
              <a:gd name="T15" fmla="*/ 6 h 70"/>
              <a:gd name="T16" fmla="*/ 52 w 70"/>
              <a:gd name="T17" fmla="*/ 6 h 70"/>
              <a:gd name="T18" fmla="*/ 46 w 70"/>
              <a:gd name="T19" fmla="*/ 0 h 70"/>
              <a:gd name="T20" fmla="*/ 40 w 70"/>
              <a:gd name="T21" fmla="*/ 0 h 70"/>
              <a:gd name="T22" fmla="*/ 40 w 70"/>
              <a:gd name="T23" fmla="*/ 0 h 70"/>
              <a:gd name="T24" fmla="*/ 35 w 70"/>
              <a:gd name="T25" fmla="*/ 0 h 70"/>
              <a:gd name="T26" fmla="*/ 29 w 70"/>
              <a:gd name="T27" fmla="*/ 0 h 70"/>
              <a:gd name="T28" fmla="*/ 23 w 70"/>
              <a:gd name="T29" fmla="*/ 0 h 70"/>
              <a:gd name="T30" fmla="*/ 17 w 70"/>
              <a:gd name="T31" fmla="*/ 6 h 70"/>
              <a:gd name="T32" fmla="*/ 17 w 70"/>
              <a:gd name="T33" fmla="*/ 6 h 70"/>
              <a:gd name="T34" fmla="*/ 11 w 70"/>
              <a:gd name="T35" fmla="*/ 6 h 70"/>
              <a:gd name="T36" fmla="*/ 11 w 70"/>
              <a:gd name="T37" fmla="*/ 11 h 70"/>
              <a:gd name="T38" fmla="*/ 5 w 70"/>
              <a:gd name="T39" fmla="*/ 16 h 70"/>
              <a:gd name="T40" fmla="*/ 5 w 70"/>
              <a:gd name="T41" fmla="*/ 16 h 70"/>
              <a:gd name="T42" fmla="*/ 0 w 70"/>
              <a:gd name="T43" fmla="*/ 22 h 70"/>
              <a:gd name="T44" fmla="*/ 0 w 70"/>
              <a:gd name="T45" fmla="*/ 27 h 70"/>
              <a:gd name="T46" fmla="*/ 0 w 70"/>
              <a:gd name="T47" fmla="*/ 33 h 70"/>
              <a:gd name="T48" fmla="*/ 0 w 70"/>
              <a:gd name="T49" fmla="*/ 33 h 70"/>
              <a:gd name="T50" fmla="*/ 0 w 70"/>
              <a:gd name="T51" fmla="*/ 38 h 70"/>
              <a:gd name="T52" fmla="*/ 0 w 70"/>
              <a:gd name="T53" fmla="*/ 43 h 70"/>
              <a:gd name="T54" fmla="*/ 0 w 70"/>
              <a:gd name="T55" fmla="*/ 49 h 70"/>
              <a:gd name="T56" fmla="*/ 5 w 70"/>
              <a:gd name="T57" fmla="*/ 49 h 70"/>
              <a:gd name="T58" fmla="*/ 5 w 70"/>
              <a:gd name="T59" fmla="*/ 54 h 70"/>
              <a:gd name="T60" fmla="*/ 11 w 70"/>
              <a:gd name="T61" fmla="*/ 60 h 70"/>
              <a:gd name="T62" fmla="*/ 11 w 70"/>
              <a:gd name="T63" fmla="*/ 60 h 70"/>
              <a:gd name="T64" fmla="*/ 17 w 70"/>
              <a:gd name="T65" fmla="*/ 65 h 70"/>
              <a:gd name="T66" fmla="*/ 17 w 70"/>
              <a:gd name="T67" fmla="*/ 65 h 70"/>
              <a:gd name="T68" fmla="*/ 23 w 70"/>
              <a:gd name="T69" fmla="*/ 65 h 70"/>
              <a:gd name="T70" fmla="*/ 29 w 70"/>
              <a:gd name="T71" fmla="*/ 70 h 70"/>
              <a:gd name="T72" fmla="*/ 35 w 70"/>
              <a:gd name="T73" fmla="*/ 70 h 70"/>
              <a:gd name="T74" fmla="*/ 40 w 70"/>
              <a:gd name="T75" fmla="*/ 70 h 70"/>
              <a:gd name="T76" fmla="*/ 40 w 70"/>
              <a:gd name="T77" fmla="*/ 70 h 70"/>
              <a:gd name="T78" fmla="*/ 46 w 70"/>
              <a:gd name="T79" fmla="*/ 65 h 70"/>
              <a:gd name="T80" fmla="*/ 52 w 70"/>
              <a:gd name="T81" fmla="*/ 65 h 70"/>
              <a:gd name="T82" fmla="*/ 52 w 70"/>
              <a:gd name="T83" fmla="*/ 65 h 70"/>
              <a:gd name="T84" fmla="*/ 58 w 70"/>
              <a:gd name="T85" fmla="*/ 60 h 70"/>
              <a:gd name="T86" fmla="*/ 64 w 70"/>
              <a:gd name="T87" fmla="*/ 60 h 70"/>
              <a:gd name="T88" fmla="*/ 64 w 70"/>
              <a:gd name="T89" fmla="*/ 54 h 70"/>
              <a:gd name="T90" fmla="*/ 70 w 70"/>
              <a:gd name="T91" fmla="*/ 49 h 70"/>
              <a:gd name="T92" fmla="*/ 70 w 70"/>
              <a:gd name="T93" fmla="*/ 49 h 70"/>
              <a:gd name="T94" fmla="*/ 70 w 70"/>
              <a:gd name="T95" fmla="*/ 43 h 70"/>
              <a:gd name="T96" fmla="*/ 70 w 70"/>
              <a:gd name="T97" fmla="*/ 38 h 70"/>
              <a:gd name="T98" fmla="*/ 70 w 70"/>
              <a:gd name="T99" fmla="*/ 33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70" h="70">
                <a:moveTo>
                  <a:pt x="70" y="33"/>
                </a:moveTo>
                <a:lnTo>
                  <a:pt x="70" y="27"/>
                </a:lnTo>
                <a:lnTo>
                  <a:pt x="70" y="22"/>
                </a:lnTo>
                <a:lnTo>
                  <a:pt x="70" y="16"/>
                </a:lnTo>
                <a:lnTo>
                  <a:pt x="64" y="16"/>
                </a:lnTo>
                <a:lnTo>
                  <a:pt x="64" y="11"/>
                </a:lnTo>
                <a:lnTo>
                  <a:pt x="58" y="6"/>
                </a:lnTo>
                <a:lnTo>
                  <a:pt x="52" y="6"/>
                </a:lnTo>
                <a:lnTo>
                  <a:pt x="52" y="6"/>
                </a:lnTo>
                <a:lnTo>
                  <a:pt x="46" y="0"/>
                </a:lnTo>
                <a:lnTo>
                  <a:pt x="40" y="0"/>
                </a:lnTo>
                <a:lnTo>
                  <a:pt x="40" y="0"/>
                </a:lnTo>
                <a:lnTo>
                  <a:pt x="35" y="0"/>
                </a:lnTo>
                <a:lnTo>
                  <a:pt x="29" y="0"/>
                </a:lnTo>
                <a:lnTo>
                  <a:pt x="23" y="0"/>
                </a:lnTo>
                <a:lnTo>
                  <a:pt x="17" y="6"/>
                </a:lnTo>
                <a:lnTo>
                  <a:pt x="17" y="6"/>
                </a:lnTo>
                <a:lnTo>
                  <a:pt x="11" y="6"/>
                </a:lnTo>
                <a:lnTo>
                  <a:pt x="11" y="11"/>
                </a:lnTo>
                <a:lnTo>
                  <a:pt x="5" y="16"/>
                </a:lnTo>
                <a:lnTo>
                  <a:pt x="5" y="16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3"/>
                </a:lnTo>
                <a:lnTo>
                  <a:pt x="0" y="38"/>
                </a:lnTo>
                <a:lnTo>
                  <a:pt x="0" y="43"/>
                </a:lnTo>
                <a:lnTo>
                  <a:pt x="0" y="49"/>
                </a:lnTo>
                <a:lnTo>
                  <a:pt x="5" y="49"/>
                </a:lnTo>
                <a:lnTo>
                  <a:pt x="5" y="54"/>
                </a:lnTo>
                <a:lnTo>
                  <a:pt x="11" y="60"/>
                </a:lnTo>
                <a:lnTo>
                  <a:pt x="11" y="60"/>
                </a:lnTo>
                <a:lnTo>
                  <a:pt x="17" y="65"/>
                </a:lnTo>
                <a:lnTo>
                  <a:pt x="17" y="65"/>
                </a:lnTo>
                <a:lnTo>
                  <a:pt x="23" y="65"/>
                </a:lnTo>
                <a:lnTo>
                  <a:pt x="29" y="70"/>
                </a:lnTo>
                <a:lnTo>
                  <a:pt x="35" y="70"/>
                </a:lnTo>
                <a:lnTo>
                  <a:pt x="40" y="70"/>
                </a:lnTo>
                <a:lnTo>
                  <a:pt x="40" y="70"/>
                </a:lnTo>
                <a:lnTo>
                  <a:pt x="46" y="65"/>
                </a:lnTo>
                <a:lnTo>
                  <a:pt x="52" y="65"/>
                </a:lnTo>
                <a:lnTo>
                  <a:pt x="52" y="65"/>
                </a:lnTo>
                <a:lnTo>
                  <a:pt x="58" y="60"/>
                </a:lnTo>
                <a:lnTo>
                  <a:pt x="64" y="60"/>
                </a:lnTo>
                <a:lnTo>
                  <a:pt x="64" y="54"/>
                </a:lnTo>
                <a:lnTo>
                  <a:pt x="70" y="49"/>
                </a:lnTo>
                <a:lnTo>
                  <a:pt x="70" y="49"/>
                </a:lnTo>
                <a:lnTo>
                  <a:pt x="70" y="43"/>
                </a:lnTo>
                <a:lnTo>
                  <a:pt x="70" y="38"/>
                </a:lnTo>
                <a:lnTo>
                  <a:pt x="70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3" name="Freeform 24">
            <a:extLst>
              <a:ext uri="{FF2B5EF4-FFF2-40B4-BE49-F238E27FC236}">
                <a16:creationId xmlns:a16="http://schemas.microsoft.com/office/drawing/2014/main" xmlns="" id="{55EF6BF4-C63F-45FA-8B8E-FDBA73B6CFC4}"/>
              </a:ext>
            </a:extLst>
          </xdr:cNvPr>
          <xdr:cNvSpPr>
            <a:spLocks/>
          </xdr:cNvSpPr>
        </xdr:nvSpPr>
        <xdr:spPr bwMode="auto">
          <a:xfrm>
            <a:off x="3508" y="566"/>
            <a:ext cx="70" cy="70"/>
          </a:xfrm>
          <a:custGeom>
            <a:avLst/>
            <a:gdLst>
              <a:gd name="T0" fmla="*/ 12 w 12"/>
              <a:gd name="T1" fmla="*/ 6 h 13"/>
              <a:gd name="T2" fmla="*/ 12 w 12"/>
              <a:gd name="T3" fmla="*/ 5 h 13"/>
              <a:gd name="T4" fmla="*/ 12 w 12"/>
              <a:gd name="T5" fmla="*/ 4 h 13"/>
              <a:gd name="T6" fmla="*/ 12 w 12"/>
              <a:gd name="T7" fmla="*/ 3 h 13"/>
              <a:gd name="T8" fmla="*/ 11 w 12"/>
              <a:gd name="T9" fmla="*/ 3 h 13"/>
              <a:gd name="T10" fmla="*/ 11 w 12"/>
              <a:gd name="T11" fmla="*/ 2 h 13"/>
              <a:gd name="T12" fmla="*/ 10 w 12"/>
              <a:gd name="T13" fmla="*/ 1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0 h 13"/>
              <a:gd name="T20" fmla="*/ 7 w 12"/>
              <a:gd name="T21" fmla="*/ 0 h 13"/>
              <a:gd name="T22" fmla="*/ 7 w 12"/>
              <a:gd name="T23" fmla="*/ 0 h 13"/>
              <a:gd name="T24" fmla="*/ 6 w 12"/>
              <a:gd name="T25" fmla="*/ 0 h 13"/>
              <a:gd name="T26" fmla="*/ 5 w 12"/>
              <a:gd name="T27" fmla="*/ 0 h 13"/>
              <a:gd name="T28" fmla="*/ 4 w 12"/>
              <a:gd name="T29" fmla="*/ 0 h 13"/>
              <a:gd name="T30" fmla="*/ 3 w 12"/>
              <a:gd name="T31" fmla="*/ 1 h 13"/>
              <a:gd name="T32" fmla="*/ 3 w 12"/>
              <a:gd name="T33" fmla="*/ 1 h 13"/>
              <a:gd name="T34" fmla="*/ 2 w 12"/>
              <a:gd name="T35" fmla="*/ 1 h 13"/>
              <a:gd name="T36" fmla="*/ 2 w 12"/>
              <a:gd name="T37" fmla="*/ 2 h 13"/>
              <a:gd name="T38" fmla="*/ 1 w 12"/>
              <a:gd name="T39" fmla="*/ 3 h 13"/>
              <a:gd name="T40" fmla="*/ 1 w 12"/>
              <a:gd name="T41" fmla="*/ 3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6 h 13"/>
              <a:gd name="T48" fmla="*/ 0 w 12"/>
              <a:gd name="T49" fmla="*/ 6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1 w 12"/>
              <a:gd name="T57" fmla="*/ 9 h 13"/>
              <a:gd name="T58" fmla="*/ 1 w 12"/>
              <a:gd name="T59" fmla="*/ 10 h 13"/>
              <a:gd name="T60" fmla="*/ 2 w 12"/>
              <a:gd name="T61" fmla="*/ 11 h 13"/>
              <a:gd name="T62" fmla="*/ 2 w 12"/>
              <a:gd name="T63" fmla="*/ 11 h 13"/>
              <a:gd name="T64" fmla="*/ 3 w 12"/>
              <a:gd name="T65" fmla="*/ 12 h 13"/>
              <a:gd name="T66" fmla="*/ 3 w 12"/>
              <a:gd name="T67" fmla="*/ 12 h 13"/>
              <a:gd name="T68" fmla="*/ 4 w 12"/>
              <a:gd name="T69" fmla="*/ 12 h 13"/>
              <a:gd name="T70" fmla="*/ 5 w 12"/>
              <a:gd name="T71" fmla="*/ 13 h 13"/>
              <a:gd name="T72" fmla="*/ 6 w 12"/>
              <a:gd name="T73" fmla="*/ 13 h 13"/>
              <a:gd name="T74" fmla="*/ 7 w 12"/>
              <a:gd name="T75" fmla="*/ 13 h 13"/>
              <a:gd name="T76" fmla="*/ 7 w 12"/>
              <a:gd name="T77" fmla="*/ 13 h 13"/>
              <a:gd name="T78" fmla="*/ 8 w 12"/>
              <a:gd name="T79" fmla="*/ 12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1 h 13"/>
              <a:gd name="T86" fmla="*/ 11 w 12"/>
              <a:gd name="T87" fmla="*/ 11 h 13"/>
              <a:gd name="T88" fmla="*/ 11 w 12"/>
              <a:gd name="T89" fmla="*/ 10 h 13"/>
              <a:gd name="T90" fmla="*/ 12 w 12"/>
              <a:gd name="T91" fmla="*/ 9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6 h 13"/>
              <a:gd name="T100" fmla="*/ 12 w 12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6"/>
                </a:moveTo>
                <a:lnTo>
                  <a:pt x="12" y="5"/>
                </a:lnTo>
                <a:lnTo>
                  <a:pt x="12" y="4"/>
                </a:lnTo>
                <a:lnTo>
                  <a:pt x="12" y="3"/>
                </a:lnTo>
                <a:lnTo>
                  <a:pt x="11" y="3"/>
                </a:lnTo>
                <a:lnTo>
                  <a:pt x="11" y="2"/>
                </a:lnTo>
                <a:lnTo>
                  <a:pt x="10" y="1"/>
                </a:lnTo>
                <a:lnTo>
                  <a:pt x="9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1"/>
                </a:lnTo>
                <a:lnTo>
                  <a:pt x="2" y="2"/>
                </a:lnTo>
                <a:lnTo>
                  <a:pt x="1" y="3"/>
                </a:lnTo>
                <a:lnTo>
                  <a:pt x="1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9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3" y="12"/>
                </a:lnTo>
                <a:lnTo>
                  <a:pt x="4" y="12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7" y="13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9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6"/>
                </a:lnTo>
                <a:lnTo>
                  <a:pt x="12" y="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4" name="Freeform 25">
            <a:extLst>
              <a:ext uri="{FF2B5EF4-FFF2-40B4-BE49-F238E27FC236}">
                <a16:creationId xmlns:a16="http://schemas.microsoft.com/office/drawing/2014/main" xmlns="" id="{EF885C4A-8280-4187-AC08-284A1BAD7C40}"/>
              </a:ext>
            </a:extLst>
          </xdr:cNvPr>
          <xdr:cNvSpPr>
            <a:spLocks/>
          </xdr:cNvSpPr>
        </xdr:nvSpPr>
        <xdr:spPr bwMode="auto">
          <a:xfrm>
            <a:off x="5125" y="1300"/>
            <a:ext cx="76" cy="65"/>
          </a:xfrm>
          <a:custGeom>
            <a:avLst/>
            <a:gdLst>
              <a:gd name="T0" fmla="*/ 76 w 76"/>
              <a:gd name="T1" fmla="*/ 27 h 65"/>
              <a:gd name="T2" fmla="*/ 76 w 76"/>
              <a:gd name="T3" fmla="*/ 21 h 65"/>
              <a:gd name="T4" fmla="*/ 70 w 76"/>
              <a:gd name="T5" fmla="*/ 21 h 65"/>
              <a:gd name="T6" fmla="*/ 70 w 76"/>
              <a:gd name="T7" fmla="*/ 16 h 65"/>
              <a:gd name="T8" fmla="*/ 70 w 76"/>
              <a:gd name="T9" fmla="*/ 11 h 65"/>
              <a:gd name="T10" fmla="*/ 64 w 76"/>
              <a:gd name="T11" fmla="*/ 11 h 65"/>
              <a:gd name="T12" fmla="*/ 64 w 76"/>
              <a:gd name="T13" fmla="*/ 5 h 65"/>
              <a:gd name="T14" fmla="*/ 58 w 76"/>
              <a:gd name="T15" fmla="*/ 5 h 65"/>
              <a:gd name="T16" fmla="*/ 53 w 76"/>
              <a:gd name="T17" fmla="*/ 0 h 65"/>
              <a:gd name="T18" fmla="*/ 53 w 76"/>
              <a:gd name="T19" fmla="*/ 0 h 65"/>
              <a:gd name="T20" fmla="*/ 47 w 76"/>
              <a:gd name="T21" fmla="*/ 0 h 65"/>
              <a:gd name="T22" fmla="*/ 41 w 76"/>
              <a:gd name="T23" fmla="*/ 0 h 65"/>
              <a:gd name="T24" fmla="*/ 35 w 76"/>
              <a:gd name="T25" fmla="*/ 0 h 65"/>
              <a:gd name="T26" fmla="*/ 29 w 76"/>
              <a:gd name="T27" fmla="*/ 0 h 65"/>
              <a:gd name="T28" fmla="*/ 29 w 76"/>
              <a:gd name="T29" fmla="*/ 0 h 65"/>
              <a:gd name="T30" fmla="*/ 23 w 76"/>
              <a:gd name="T31" fmla="*/ 0 h 65"/>
              <a:gd name="T32" fmla="*/ 18 w 76"/>
              <a:gd name="T33" fmla="*/ 5 h 65"/>
              <a:gd name="T34" fmla="*/ 18 w 76"/>
              <a:gd name="T35" fmla="*/ 5 h 65"/>
              <a:gd name="T36" fmla="*/ 12 w 76"/>
              <a:gd name="T37" fmla="*/ 11 h 65"/>
              <a:gd name="T38" fmla="*/ 12 w 76"/>
              <a:gd name="T39" fmla="*/ 11 h 65"/>
              <a:gd name="T40" fmla="*/ 6 w 76"/>
              <a:gd name="T41" fmla="*/ 16 h 65"/>
              <a:gd name="T42" fmla="*/ 6 w 76"/>
              <a:gd name="T43" fmla="*/ 21 h 65"/>
              <a:gd name="T44" fmla="*/ 6 w 76"/>
              <a:gd name="T45" fmla="*/ 21 h 65"/>
              <a:gd name="T46" fmla="*/ 0 w 76"/>
              <a:gd name="T47" fmla="*/ 27 h 65"/>
              <a:gd name="T48" fmla="*/ 0 w 76"/>
              <a:gd name="T49" fmla="*/ 32 h 65"/>
              <a:gd name="T50" fmla="*/ 0 w 76"/>
              <a:gd name="T51" fmla="*/ 38 h 65"/>
              <a:gd name="T52" fmla="*/ 6 w 76"/>
              <a:gd name="T53" fmla="*/ 43 h 65"/>
              <a:gd name="T54" fmla="*/ 6 w 76"/>
              <a:gd name="T55" fmla="*/ 43 h 65"/>
              <a:gd name="T56" fmla="*/ 6 w 76"/>
              <a:gd name="T57" fmla="*/ 48 h 65"/>
              <a:gd name="T58" fmla="*/ 12 w 76"/>
              <a:gd name="T59" fmla="*/ 54 h 65"/>
              <a:gd name="T60" fmla="*/ 12 w 76"/>
              <a:gd name="T61" fmla="*/ 54 h 65"/>
              <a:gd name="T62" fmla="*/ 18 w 76"/>
              <a:gd name="T63" fmla="*/ 59 h 65"/>
              <a:gd name="T64" fmla="*/ 18 w 76"/>
              <a:gd name="T65" fmla="*/ 59 h 65"/>
              <a:gd name="T66" fmla="*/ 23 w 76"/>
              <a:gd name="T67" fmla="*/ 65 h 65"/>
              <a:gd name="T68" fmla="*/ 29 w 76"/>
              <a:gd name="T69" fmla="*/ 65 h 65"/>
              <a:gd name="T70" fmla="*/ 29 w 76"/>
              <a:gd name="T71" fmla="*/ 65 h 65"/>
              <a:gd name="T72" fmla="*/ 35 w 76"/>
              <a:gd name="T73" fmla="*/ 65 h 65"/>
              <a:gd name="T74" fmla="*/ 41 w 76"/>
              <a:gd name="T75" fmla="*/ 65 h 65"/>
              <a:gd name="T76" fmla="*/ 47 w 76"/>
              <a:gd name="T77" fmla="*/ 65 h 65"/>
              <a:gd name="T78" fmla="*/ 53 w 76"/>
              <a:gd name="T79" fmla="*/ 65 h 65"/>
              <a:gd name="T80" fmla="*/ 53 w 76"/>
              <a:gd name="T81" fmla="*/ 65 h 65"/>
              <a:gd name="T82" fmla="*/ 58 w 76"/>
              <a:gd name="T83" fmla="*/ 59 h 65"/>
              <a:gd name="T84" fmla="*/ 64 w 76"/>
              <a:gd name="T85" fmla="*/ 59 h 65"/>
              <a:gd name="T86" fmla="*/ 64 w 76"/>
              <a:gd name="T87" fmla="*/ 54 h 65"/>
              <a:gd name="T88" fmla="*/ 70 w 76"/>
              <a:gd name="T89" fmla="*/ 54 h 65"/>
              <a:gd name="T90" fmla="*/ 70 w 76"/>
              <a:gd name="T91" fmla="*/ 48 h 65"/>
              <a:gd name="T92" fmla="*/ 70 w 76"/>
              <a:gd name="T93" fmla="*/ 43 h 65"/>
              <a:gd name="T94" fmla="*/ 76 w 76"/>
              <a:gd name="T95" fmla="*/ 43 h 65"/>
              <a:gd name="T96" fmla="*/ 76 w 76"/>
              <a:gd name="T97" fmla="*/ 38 h 65"/>
              <a:gd name="T98" fmla="*/ 76 w 76"/>
              <a:gd name="T99" fmla="*/ 32 h 65"/>
              <a:gd name="T100" fmla="*/ 76 w 76"/>
              <a:gd name="T101" fmla="*/ 27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6" h="65">
                <a:moveTo>
                  <a:pt x="76" y="27"/>
                </a:moveTo>
                <a:lnTo>
                  <a:pt x="76" y="21"/>
                </a:lnTo>
                <a:lnTo>
                  <a:pt x="70" y="21"/>
                </a:lnTo>
                <a:lnTo>
                  <a:pt x="70" y="16"/>
                </a:lnTo>
                <a:lnTo>
                  <a:pt x="70" y="11"/>
                </a:lnTo>
                <a:lnTo>
                  <a:pt x="64" y="11"/>
                </a:lnTo>
                <a:lnTo>
                  <a:pt x="64" y="5"/>
                </a:lnTo>
                <a:lnTo>
                  <a:pt x="58" y="5"/>
                </a:lnTo>
                <a:lnTo>
                  <a:pt x="53" y="0"/>
                </a:lnTo>
                <a:lnTo>
                  <a:pt x="53" y="0"/>
                </a:lnTo>
                <a:lnTo>
                  <a:pt x="47" y="0"/>
                </a:lnTo>
                <a:lnTo>
                  <a:pt x="41" y="0"/>
                </a:lnTo>
                <a:lnTo>
                  <a:pt x="35" y="0"/>
                </a:lnTo>
                <a:lnTo>
                  <a:pt x="29" y="0"/>
                </a:lnTo>
                <a:lnTo>
                  <a:pt x="29" y="0"/>
                </a:lnTo>
                <a:lnTo>
                  <a:pt x="23" y="0"/>
                </a:lnTo>
                <a:lnTo>
                  <a:pt x="18" y="5"/>
                </a:lnTo>
                <a:lnTo>
                  <a:pt x="18" y="5"/>
                </a:lnTo>
                <a:lnTo>
                  <a:pt x="12" y="11"/>
                </a:lnTo>
                <a:lnTo>
                  <a:pt x="12" y="11"/>
                </a:lnTo>
                <a:lnTo>
                  <a:pt x="6" y="16"/>
                </a:lnTo>
                <a:lnTo>
                  <a:pt x="6" y="21"/>
                </a:lnTo>
                <a:lnTo>
                  <a:pt x="6" y="21"/>
                </a:lnTo>
                <a:lnTo>
                  <a:pt x="0" y="27"/>
                </a:lnTo>
                <a:lnTo>
                  <a:pt x="0" y="32"/>
                </a:lnTo>
                <a:lnTo>
                  <a:pt x="0" y="38"/>
                </a:lnTo>
                <a:lnTo>
                  <a:pt x="6" y="43"/>
                </a:lnTo>
                <a:lnTo>
                  <a:pt x="6" y="43"/>
                </a:lnTo>
                <a:lnTo>
                  <a:pt x="6" y="48"/>
                </a:lnTo>
                <a:lnTo>
                  <a:pt x="12" y="54"/>
                </a:lnTo>
                <a:lnTo>
                  <a:pt x="12" y="54"/>
                </a:lnTo>
                <a:lnTo>
                  <a:pt x="18" y="59"/>
                </a:lnTo>
                <a:lnTo>
                  <a:pt x="18" y="59"/>
                </a:lnTo>
                <a:lnTo>
                  <a:pt x="23" y="65"/>
                </a:lnTo>
                <a:lnTo>
                  <a:pt x="29" y="65"/>
                </a:lnTo>
                <a:lnTo>
                  <a:pt x="29" y="65"/>
                </a:lnTo>
                <a:lnTo>
                  <a:pt x="35" y="65"/>
                </a:lnTo>
                <a:lnTo>
                  <a:pt x="41" y="65"/>
                </a:lnTo>
                <a:lnTo>
                  <a:pt x="47" y="65"/>
                </a:lnTo>
                <a:lnTo>
                  <a:pt x="53" y="65"/>
                </a:lnTo>
                <a:lnTo>
                  <a:pt x="53" y="65"/>
                </a:lnTo>
                <a:lnTo>
                  <a:pt x="58" y="59"/>
                </a:lnTo>
                <a:lnTo>
                  <a:pt x="64" y="59"/>
                </a:lnTo>
                <a:lnTo>
                  <a:pt x="64" y="54"/>
                </a:lnTo>
                <a:lnTo>
                  <a:pt x="70" y="54"/>
                </a:lnTo>
                <a:lnTo>
                  <a:pt x="70" y="48"/>
                </a:lnTo>
                <a:lnTo>
                  <a:pt x="70" y="43"/>
                </a:lnTo>
                <a:lnTo>
                  <a:pt x="76" y="43"/>
                </a:lnTo>
                <a:lnTo>
                  <a:pt x="76" y="38"/>
                </a:lnTo>
                <a:lnTo>
                  <a:pt x="76" y="32"/>
                </a:lnTo>
                <a:lnTo>
                  <a:pt x="76" y="27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5" name="Freeform 26">
            <a:extLst>
              <a:ext uri="{FF2B5EF4-FFF2-40B4-BE49-F238E27FC236}">
                <a16:creationId xmlns:a16="http://schemas.microsoft.com/office/drawing/2014/main" xmlns="" id="{48E0D582-539E-46B6-8A02-D4CD219CBB97}"/>
              </a:ext>
            </a:extLst>
          </xdr:cNvPr>
          <xdr:cNvSpPr>
            <a:spLocks/>
          </xdr:cNvSpPr>
        </xdr:nvSpPr>
        <xdr:spPr bwMode="auto">
          <a:xfrm>
            <a:off x="5125" y="1300"/>
            <a:ext cx="76" cy="65"/>
          </a:xfrm>
          <a:custGeom>
            <a:avLst/>
            <a:gdLst>
              <a:gd name="T0" fmla="*/ 13 w 13"/>
              <a:gd name="T1" fmla="*/ 5 h 12"/>
              <a:gd name="T2" fmla="*/ 13 w 13"/>
              <a:gd name="T3" fmla="*/ 4 h 12"/>
              <a:gd name="T4" fmla="*/ 12 w 13"/>
              <a:gd name="T5" fmla="*/ 4 h 12"/>
              <a:gd name="T6" fmla="*/ 12 w 13"/>
              <a:gd name="T7" fmla="*/ 3 h 12"/>
              <a:gd name="T8" fmla="*/ 12 w 13"/>
              <a:gd name="T9" fmla="*/ 2 h 12"/>
              <a:gd name="T10" fmla="*/ 11 w 13"/>
              <a:gd name="T11" fmla="*/ 2 h 12"/>
              <a:gd name="T12" fmla="*/ 11 w 13"/>
              <a:gd name="T13" fmla="*/ 1 h 12"/>
              <a:gd name="T14" fmla="*/ 10 w 13"/>
              <a:gd name="T15" fmla="*/ 1 h 12"/>
              <a:gd name="T16" fmla="*/ 9 w 13"/>
              <a:gd name="T17" fmla="*/ 0 h 12"/>
              <a:gd name="T18" fmla="*/ 9 w 13"/>
              <a:gd name="T19" fmla="*/ 0 h 12"/>
              <a:gd name="T20" fmla="*/ 8 w 13"/>
              <a:gd name="T21" fmla="*/ 0 h 12"/>
              <a:gd name="T22" fmla="*/ 7 w 13"/>
              <a:gd name="T23" fmla="*/ 0 h 12"/>
              <a:gd name="T24" fmla="*/ 6 w 13"/>
              <a:gd name="T25" fmla="*/ 0 h 12"/>
              <a:gd name="T26" fmla="*/ 5 w 13"/>
              <a:gd name="T27" fmla="*/ 0 h 12"/>
              <a:gd name="T28" fmla="*/ 5 w 13"/>
              <a:gd name="T29" fmla="*/ 0 h 12"/>
              <a:gd name="T30" fmla="*/ 4 w 13"/>
              <a:gd name="T31" fmla="*/ 0 h 12"/>
              <a:gd name="T32" fmla="*/ 3 w 13"/>
              <a:gd name="T33" fmla="*/ 1 h 12"/>
              <a:gd name="T34" fmla="*/ 3 w 13"/>
              <a:gd name="T35" fmla="*/ 1 h 12"/>
              <a:gd name="T36" fmla="*/ 2 w 13"/>
              <a:gd name="T37" fmla="*/ 2 h 12"/>
              <a:gd name="T38" fmla="*/ 2 w 13"/>
              <a:gd name="T39" fmla="*/ 2 h 12"/>
              <a:gd name="T40" fmla="*/ 1 w 13"/>
              <a:gd name="T41" fmla="*/ 3 h 12"/>
              <a:gd name="T42" fmla="*/ 1 w 13"/>
              <a:gd name="T43" fmla="*/ 4 h 12"/>
              <a:gd name="T44" fmla="*/ 1 w 13"/>
              <a:gd name="T45" fmla="*/ 4 h 12"/>
              <a:gd name="T46" fmla="*/ 0 w 13"/>
              <a:gd name="T47" fmla="*/ 5 h 12"/>
              <a:gd name="T48" fmla="*/ 0 w 13"/>
              <a:gd name="T49" fmla="*/ 6 h 12"/>
              <a:gd name="T50" fmla="*/ 0 w 13"/>
              <a:gd name="T51" fmla="*/ 7 h 12"/>
              <a:gd name="T52" fmla="*/ 1 w 13"/>
              <a:gd name="T53" fmla="*/ 8 h 12"/>
              <a:gd name="T54" fmla="*/ 1 w 13"/>
              <a:gd name="T55" fmla="*/ 8 h 12"/>
              <a:gd name="T56" fmla="*/ 1 w 13"/>
              <a:gd name="T57" fmla="*/ 9 h 12"/>
              <a:gd name="T58" fmla="*/ 2 w 13"/>
              <a:gd name="T59" fmla="*/ 10 h 12"/>
              <a:gd name="T60" fmla="*/ 2 w 13"/>
              <a:gd name="T61" fmla="*/ 10 h 12"/>
              <a:gd name="T62" fmla="*/ 3 w 13"/>
              <a:gd name="T63" fmla="*/ 11 h 12"/>
              <a:gd name="T64" fmla="*/ 3 w 13"/>
              <a:gd name="T65" fmla="*/ 11 h 12"/>
              <a:gd name="T66" fmla="*/ 4 w 13"/>
              <a:gd name="T67" fmla="*/ 12 h 12"/>
              <a:gd name="T68" fmla="*/ 5 w 13"/>
              <a:gd name="T69" fmla="*/ 12 h 12"/>
              <a:gd name="T70" fmla="*/ 5 w 13"/>
              <a:gd name="T71" fmla="*/ 12 h 12"/>
              <a:gd name="T72" fmla="*/ 6 w 13"/>
              <a:gd name="T73" fmla="*/ 12 h 12"/>
              <a:gd name="T74" fmla="*/ 7 w 13"/>
              <a:gd name="T75" fmla="*/ 12 h 12"/>
              <a:gd name="T76" fmla="*/ 8 w 13"/>
              <a:gd name="T77" fmla="*/ 12 h 12"/>
              <a:gd name="T78" fmla="*/ 9 w 13"/>
              <a:gd name="T79" fmla="*/ 12 h 12"/>
              <a:gd name="T80" fmla="*/ 9 w 13"/>
              <a:gd name="T81" fmla="*/ 12 h 12"/>
              <a:gd name="T82" fmla="*/ 10 w 13"/>
              <a:gd name="T83" fmla="*/ 11 h 12"/>
              <a:gd name="T84" fmla="*/ 11 w 13"/>
              <a:gd name="T85" fmla="*/ 11 h 12"/>
              <a:gd name="T86" fmla="*/ 11 w 13"/>
              <a:gd name="T87" fmla="*/ 10 h 12"/>
              <a:gd name="T88" fmla="*/ 12 w 13"/>
              <a:gd name="T89" fmla="*/ 10 h 12"/>
              <a:gd name="T90" fmla="*/ 12 w 13"/>
              <a:gd name="T91" fmla="*/ 9 h 12"/>
              <a:gd name="T92" fmla="*/ 12 w 13"/>
              <a:gd name="T93" fmla="*/ 8 h 12"/>
              <a:gd name="T94" fmla="*/ 13 w 13"/>
              <a:gd name="T95" fmla="*/ 8 h 12"/>
              <a:gd name="T96" fmla="*/ 13 w 13"/>
              <a:gd name="T97" fmla="*/ 7 h 12"/>
              <a:gd name="T98" fmla="*/ 13 w 13"/>
              <a:gd name="T99" fmla="*/ 6 h 12"/>
              <a:gd name="T100" fmla="*/ 13 w 13"/>
              <a:gd name="T101" fmla="*/ 5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2">
                <a:moveTo>
                  <a:pt x="13" y="5"/>
                </a:move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2" y="2"/>
                </a:lnTo>
                <a:lnTo>
                  <a:pt x="11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1" y="8"/>
                </a:lnTo>
                <a:lnTo>
                  <a:pt x="1" y="8"/>
                </a:lnTo>
                <a:lnTo>
                  <a:pt x="1" y="9"/>
                </a:lnTo>
                <a:lnTo>
                  <a:pt x="2" y="10"/>
                </a:lnTo>
                <a:lnTo>
                  <a:pt x="2" y="10"/>
                </a:lnTo>
                <a:lnTo>
                  <a:pt x="3" y="11"/>
                </a:lnTo>
                <a:lnTo>
                  <a:pt x="3" y="11"/>
                </a:lnTo>
                <a:lnTo>
                  <a:pt x="4" y="12"/>
                </a:lnTo>
                <a:lnTo>
                  <a:pt x="5" y="12"/>
                </a:lnTo>
                <a:lnTo>
                  <a:pt x="5" y="12"/>
                </a:lnTo>
                <a:lnTo>
                  <a:pt x="6" y="12"/>
                </a:lnTo>
                <a:lnTo>
                  <a:pt x="7" y="12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6" name="Freeform 27">
            <a:extLst>
              <a:ext uri="{FF2B5EF4-FFF2-40B4-BE49-F238E27FC236}">
                <a16:creationId xmlns:a16="http://schemas.microsoft.com/office/drawing/2014/main" xmlns="" id="{E6FA531E-4DB0-4507-BD46-924FD475C6AC}"/>
              </a:ext>
            </a:extLst>
          </xdr:cNvPr>
          <xdr:cNvSpPr>
            <a:spLocks/>
          </xdr:cNvSpPr>
        </xdr:nvSpPr>
        <xdr:spPr bwMode="auto">
          <a:xfrm>
            <a:off x="4816" y="2923"/>
            <a:ext cx="70" cy="70"/>
          </a:xfrm>
          <a:custGeom>
            <a:avLst/>
            <a:gdLst>
              <a:gd name="T0" fmla="*/ 70 w 70"/>
              <a:gd name="T1" fmla="*/ 33 h 70"/>
              <a:gd name="T2" fmla="*/ 70 w 70"/>
              <a:gd name="T3" fmla="*/ 27 h 70"/>
              <a:gd name="T4" fmla="*/ 70 w 70"/>
              <a:gd name="T5" fmla="*/ 22 h 70"/>
              <a:gd name="T6" fmla="*/ 70 w 70"/>
              <a:gd name="T7" fmla="*/ 16 h 70"/>
              <a:gd name="T8" fmla="*/ 64 w 70"/>
              <a:gd name="T9" fmla="*/ 16 h 70"/>
              <a:gd name="T10" fmla="*/ 64 w 70"/>
              <a:gd name="T11" fmla="*/ 11 h 70"/>
              <a:gd name="T12" fmla="*/ 58 w 70"/>
              <a:gd name="T13" fmla="*/ 11 h 70"/>
              <a:gd name="T14" fmla="*/ 52 w 70"/>
              <a:gd name="T15" fmla="*/ 6 h 70"/>
              <a:gd name="T16" fmla="*/ 52 w 70"/>
              <a:gd name="T17" fmla="*/ 6 h 70"/>
              <a:gd name="T18" fmla="*/ 46 w 70"/>
              <a:gd name="T19" fmla="*/ 0 h 70"/>
              <a:gd name="T20" fmla="*/ 40 w 70"/>
              <a:gd name="T21" fmla="*/ 0 h 70"/>
              <a:gd name="T22" fmla="*/ 35 w 70"/>
              <a:gd name="T23" fmla="*/ 0 h 70"/>
              <a:gd name="T24" fmla="*/ 35 w 70"/>
              <a:gd name="T25" fmla="*/ 0 h 70"/>
              <a:gd name="T26" fmla="*/ 29 w 70"/>
              <a:gd name="T27" fmla="*/ 0 h 70"/>
              <a:gd name="T28" fmla="*/ 23 w 70"/>
              <a:gd name="T29" fmla="*/ 0 h 70"/>
              <a:gd name="T30" fmla="*/ 17 w 70"/>
              <a:gd name="T31" fmla="*/ 6 h 70"/>
              <a:gd name="T32" fmla="*/ 17 w 70"/>
              <a:gd name="T33" fmla="*/ 6 h 70"/>
              <a:gd name="T34" fmla="*/ 11 w 70"/>
              <a:gd name="T35" fmla="*/ 11 h 70"/>
              <a:gd name="T36" fmla="*/ 5 w 70"/>
              <a:gd name="T37" fmla="*/ 11 h 70"/>
              <a:gd name="T38" fmla="*/ 5 w 70"/>
              <a:gd name="T39" fmla="*/ 16 h 70"/>
              <a:gd name="T40" fmla="*/ 0 w 70"/>
              <a:gd name="T41" fmla="*/ 16 h 70"/>
              <a:gd name="T42" fmla="*/ 0 w 70"/>
              <a:gd name="T43" fmla="*/ 22 h 70"/>
              <a:gd name="T44" fmla="*/ 0 w 70"/>
              <a:gd name="T45" fmla="*/ 27 h 70"/>
              <a:gd name="T46" fmla="*/ 0 w 70"/>
              <a:gd name="T47" fmla="*/ 33 h 70"/>
              <a:gd name="T48" fmla="*/ 0 w 70"/>
              <a:gd name="T49" fmla="*/ 33 h 70"/>
              <a:gd name="T50" fmla="*/ 0 w 70"/>
              <a:gd name="T51" fmla="*/ 38 h 70"/>
              <a:gd name="T52" fmla="*/ 0 w 70"/>
              <a:gd name="T53" fmla="*/ 43 h 70"/>
              <a:gd name="T54" fmla="*/ 0 w 70"/>
              <a:gd name="T55" fmla="*/ 49 h 70"/>
              <a:gd name="T56" fmla="*/ 0 w 70"/>
              <a:gd name="T57" fmla="*/ 54 h 70"/>
              <a:gd name="T58" fmla="*/ 5 w 70"/>
              <a:gd name="T59" fmla="*/ 54 h 70"/>
              <a:gd name="T60" fmla="*/ 5 w 70"/>
              <a:gd name="T61" fmla="*/ 60 h 70"/>
              <a:gd name="T62" fmla="*/ 11 w 70"/>
              <a:gd name="T63" fmla="*/ 60 h 70"/>
              <a:gd name="T64" fmla="*/ 17 w 70"/>
              <a:gd name="T65" fmla="*/ 65 h 70"/>
              <a:gd name="T66" fmla="*/ 17 w 70"/>
              <a:gd name="T67" fmla="*/ 65 h 70"/>
              <a:gd name="T68" fmla="*/ 23 w 70"/>
              <a:gd name="T69" fmla="*/ 65 h 70"/>
              <a:gd name="T70" fmla="*/ 29 w 70"/>
              <a:gd name="T71" fmla="*/ 70 h 70"/>
              <a:gd name="T72" fmla="*/ 35 w 70"/>
              <a:gd name="T73" fmla="*/ 70 h 70"/>
              <a:gd name="T74" fmla="*/ 35 w 70"/>
              <a:gd name="T75" fmla="*/ 70 h 70"/>
              <a:gd name="T76" fmla="*/ 40 w 70"/>
              <a:gd name="T77" fmla="*/ 70 h 70"/>
              <a:gd name="T78" fmla="*/ 46 w 70"/>
              <a:gd name="T79" fmla="*/ 65 h 70"/>
              <a:gd name="T80" fmla="*/ 52 w 70"/>
              <a:gd name="T81" fmla="*/ 65 h 70"/>
              <a:gd name="T82" fmla="*/ 52 w 70"/>
              <a:gd name="T83" fmla="*/ 65 h 70"/>
              <a:gd name="T84" fmla="*/ 58 w 70"/>
              <a:gd name="T85" fmla="*/ 60 h 70"/>
              <a:gd name="T86" fmla="*/ 64 w 70"/>
              <a:gd name="T87" fmla="*/ 60 h 70"/>
              <a:gd name="T88" fmla="*/ 64 w 70"/>
              <a:gd name="T89" fmla="*/ 54 h 70"/>
              <a:gd name="T90" fmla="*/ 70 w 70"/>
              <a:gd name="T91" fmla="*/ 54 h 70"/>
              <a:gd name="T92" fmla="*/ 70 w 70"/>
              <a:gd name="T93" fmla="*/ 49 h 70"/>
              <a:gd name="T94" fmla="*/ 70 w 70"/>
              <a:gd name="T95" fmla="*/ 43 h 70"/>
              <a:gd name="T96" fmla="*/ 70 w 70"/>
              <a:gd name="T97" fmla="*/ 38 h 70"/>
              <a:gd name="T98" fmla="*/ 70 w 70"/>
              <a:gd name="T99" fmla="*/ 33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70" h="70">
                <a:moveTo>
                  <a:pt x="70" y="33"/>
                </a:moveTo>
                <a:lnTo>
                  <a:pt x="70" y="27"/>
                </a:lnTo>
                <a:lnTo>
                  <a:pt x="70" y="22"/>
                </a:lnTo>
                <a:lnTo>
                  <a:pt x="70" y="16"/>
                </a:lnTo>
                <a:lnTo>
                  <a:pt x="64" y="16"/>
                </a:lnTo>
                <a:lnTo>
                  <a:pt x="64" y="11"/>
                </a:lnTo>
                <a:lnTo>
                  <a:pt x="58" y="11"/>
                </a:lnTo>
                <a:lnTo>
                  <a:pt x="52" y="6"/>
                </a:lnTo>
                <a:lnTo>
                  <a:pt x="52" y="6"/>
                </a:lnTo>
                <a:lnTo>
                  <a:pt x="46" y="0"/>
                </a:lnTo>
                <a:lnTo>
                  <a:pt x="40" y="0"/>
                </a:lnTo>
                <a:lnTo>
                  <a:pt x="35" y="0"/>
                </a:lnTo>
                <a:lnTo>
                  <a:pt x="35" y="0"/>
                </a:lnTo>
                <a:lnTo>
                  <a:pt x="29" y="0"/>
                </a:lnTo>
                <a:lnTo>
                  <a:pt x="23" y="0"/>
                </a:lnTo>
                <a:lnTo>
                  <a:pt x="17" y="6"/>
                </a:lnTo>
                <a:lnTo>
                  <a:pt x="17" y="6"/>
                </a:lnTo>
                <a:lnTo>
                  <a:pt x="11" y="11"/>
                </a:lnTo>
                <a:lnTo>
                  <a:pt x="5" y="11"/>
                </a:lnTo>
                <a:lnTo>
                  <a:pt x="5" y="16"/>
                </a:lnTo>
                <a:lnTo>
                  <a:pt x="0" y="16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3"/>
                </a:lnTo>
                <a:lnTo>
                  <a:pt x="0" y="38"/>
                </a:lnTo>
                <a:lnTo>
                  <a:pt x="0" y="43"/>
                </a:lnTo>
                <a:lnTo>
                  <a:pt x="0" y="49"/>
                </a:lnTo>
                <a:lnTo>
                  <a:pt x="0" y="54"/>
                </a:lnTo>
                <a:lnTo>
                  <a:pt x="5" y="54"/>
                </a:lnTo>
                <a:lnTo>
                  <a:pt x="5" y="60"/>
                </a:lnTo>
                <a:lnTo>
                  <a:pt x="11" y="60"/>
                </a:lnTo>
                <a:lnTo>
                  <a:pt x="17" y="65"/>
                </a:lnTo>
                <a:lnTo>
                  <a:pt x="17" y="65"/>
                </a:lnTo>
                <a:lnTo>
                  <a:pt x="23" y="65"/>
                </a:lnTo>
                <a:lnTo>
                  <a:pt x="29" y="70"/>
                </a:lnTo>
                <a:lnTo>
                  <a:pt x="35" y="70"/>
                </a:lnTo>
                <a:lnTo>
                  <a:pt x="35" y="70"/>
                </a:lnTo>
                <a:lnTo>
                  <a:pt x="40" y="70"/>
                </a:lnTo>
                <a:lnTo>
                  <a:pt x="46" y="65"/>
                </a:lnTo>
                <a:lnTo>
                  <a:pt x="52" y="65"/>
                </a:lnTo>
                <a:lnTo>
                  <a:pt x="52" y="65"/>
                </a:lnTo>
                <a:lnTo>
                  <a:pt x="58" y="60"/>
                </a:lnTo>
                <a:lnTo>
                  <a:pt x="64" y="60"/>
                </a:lnTo>
                <a:lnTo>
                  <a:pt x="64" y="54"/>
                </a:lnTo>
                <a:lnTo>
                  <a:pt x="70" y="54"/>
                </a:lnTo>
                <a:lnTo>
                  <a:pt x="70" y="49"/>
                </a:lnTo>
                <a:lnTo>
                  <a:pt x="70" y="43"/>
                </a:lnTo>
                <a:lnTo>
                  <a:pt x="70" y="38"/>
                </a:lnTo>
                <a:lnTo>
                  <a:pt x="70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7" name="Freeform 28">
            <a:extLst>
              <a:ext uri="{FF2B5EF4-FFF2-40B4-BE49-F238E27FC236}">
                <a16:creationId xmlns:a16="http://schemas.microsoft.com/office/drawing/2014/main" xmlns="" id="{D19D9EAC-6D3F-42A5-9680-E3BC590D48FB}"/>
              </a:ext>
            </a:extLst>
          </xdr:cNvPr>
          <xdr:cNvSpPr>
            <a:spLocks/>
          </xdr:cNvSpPr>
        </xdr:nvSpPr>
        <xdr:spPr bwMode="auto">
          <a:xfrm>
            <a:off x="4816" y="2923"/>
            <a:ext cx="70" cy="70"/>
          </a:xfrm>
          <a:custGeom>
            <a:avLst/>
            <a:gdLst>
              <a:gd name="T0" fmla="*/ 12 w 12"/>
              <a:gd name="T1" fmla="*/ 6 h 13"/>
              <a:gd name="T2" fmla="*/ 12 w 12"/>
              <a:gd name="T3" fmla="*/ 5 h 13"/>
              <a:gd name="T4" fmla="*/ 12 w 12"/>
              <a:gd name="T5" fmla="*/ 4 h 13"/>
              <a:gd name="T6" fmla="*/ 12 w 12"/>
              <a:gd name="T7" fmla="*/ 3 h 13"/>
              <a:gd name="T8" fmla="*/ 11 w 12"/>
              <a:gd name="T9" fmla="*/ 3 h 13"/>
              <a:gd name="T10" fmla="*/ 11 w 12"/>
              <a:gd name="T11" fmla="*/ 2 h 13"/>
              <a:gd name="T12" fmla="*/ 10 w 12"/>
              <a:gd name="T13" fmla="*/ 2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0 h 13"/>
              <a:gd name="T20" fmla="*/ 7 w 12"/>
              <a:gd name="T21" fmla="*/ 0 h 13"/>
              <a:gd name="T22" fmla="*/ 6 w 12"/>
              <a:gd name="T23" fmla="*/ 0 h 13"/>
              <a:gd name="T24" fmla="*/ 6 w 12"/>
              <a:gd name="T25" fmla="*/ 0 h 13"/>
              <a:gd name="T26" fmla="*/ 5 w 12"/>
              <a:gd name="T27" fmla="*/ 0 h 13"/>
              <a:gd name="T28" fmla="*/ 4 w 12"/>
              <a:gd name="T29" fmla="*/ 0 h 13"/>
              <a:gd name="T30" fmla="*/ 3 w 12"/>
              <a:gd name="T31" fmla="*/ 1 h 13"/>
              <a:gd name="T32" fmla="*/ 3 w 12"/>
              <a:gd name="T33" fmla="*/ 1 h 13"/>
              <a:gd name="T34" fmla="*/ 2 w 12"/>
              <a:gd name="T35" fmla="*/ 2 h 13"/>
              <a:gd name="T36" fmla="*/ 1 w 12"/>
              <a:gd name="T37" fmla="*/ 2 h 13"/>
              <a:gd name="T38" fmla="*/ 1 w 12"/>
              <a:gd name="T39" fmla="*/ 3 h 13"/>
              <a:gd name="T40" fmla="*/ 0 w 12"/>
              <a:gd name="T41" fmla="*/ 3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6 h 13"/>
              <a:gd name="T48" fmla="*/ 0 w 12"/>
              <a:gd name="T49" fmla="*/ 6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0 w 12"/>
              <a:gd name="T57" fmla="*/ 10 h 13"/>
              <a:gd name="T58" fmla="*/ 1 w 12"/>
              <a:gd name="T59" fmla="*/ 10 h 13"/>
              <a:gd name="T60" fmla="*/ 1 w 12"/>
              <a:gd name="T61" fmla="*/ 11 h 13"/>
              <a:gd name="T62" fmla="*/ 2 w 12"/>
              <a:gd name="T63" fmla="*/ 11 h 13"/>
              <a:gd name="T64" fmla="*/ 3 w 12"/>
              <a:gd name="T65" fmla="*/ 12 h 13"/>
              <a:gd name="T66" fmla="*/ 3 w 12"/>
              <a:gd name="T67" fmla="*/ 12 h 13"/>
              <a:gd name="T68" fmla="*/ 4 w 12"/>
              <a:gd name="T69" fmla="*/ 12 h 13"/>
              <a:gd name="T70" fmla="*/ 5 w 12"/>
              <a:gd name="T71" fmla="*/ 13 h 13"/>
              <a:gd name="T72" fmla="*/ 6 w 12"/>
              <a:gd name="T73" fmla="*/ 13 h 13"/>
              <a:gd name="T74" fmla="*/ 6 w 12"/>
              <a:gd name="T75" fmla="*/ 13 h 13"/>
              <a:gd name="T76" fmla="*/ 7 w 12"/>
              <a:gd name="T77" fmla="*/ 13 h 13"/>
              <a:gd name="T78" fmla="*/ 8 w 12"/>
              <a:gd name="T79" fmla="*/ 12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1 h 13"/>
              <a:gd name="T86" fmla="*/ 11 w 12"/>
              <a:gd name="T87" fmla="*/ 11 h 13"/>
              <a:gd name="T88" fmla="*/ 11 w 12"/>
              <a:gd name="T89" fmla="*/ 10 h 13"/>
              <a:gd name="T90" fmla="*/ 12 w 12"/>
              <a:gd name="T91" fmla="*/ 10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6 h 13"/>
              <a:gd name="T100" fmla="*/ 12 w 12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6"/>
                </a:moveTo>
                <a:lnTo>
                  <a:pt x="12" y="5"/>
                </a:lnTo>
                <a:lnTo>
                  <a:pt x="12" y="4"/>
                </a:lnTo>
                <a:lnTo>
                  <a:pt x="12" y="3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0" y="3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0"/>
                </a:lnTo>
                <a:lnTo>
                  <a:pt x="1" y="11"/>
                </a:lnTo>
                <a:lnTo>
                  <a:pt x="2" y="11"/>
                </a:lnTo>
                <a:lnTo>
                  <a:pt x="3" y="12"/>
                </a:lnTo>
                <a:lnTo>
                  <a:pt x="3" y="12"/>
                </a:lnTo>
                <a:lnTo>
                  <a:pt x="4" y="12"/>
                </a:lnTo>
                <a:lnTo>
                  <a:pt x="5" y="13"/>
                </a:lnTo>
                <a:lnTo>
                  <a:pt x="6" y="13"/>
                </a:lnTo>
                <a:lnTo>
                  <a:pt x="6" y="13"/>
                </a:lnTo>
                <a:lnTo>
                  <a:pt x="7" y="13"/>
                </a:lnTo>
                <a:lnTo>
                  <a:pt x="8" y="12"/>
                </a:lnTo>
                <a:lnTo>
                  <a:pt x="9" y="12"/>
                </a:lnTo>
                <a:lnTo>
                  <a:pt x="9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6"/>
                </a:lnTo>
                <a:lnTo>
                  <a:pt x="12" y="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8" name="Freeform 29">
            <a:extLst>
              <a:ext uri="{FF2B5EF4-FFF2-40B4-BE49-F238E27FC236}">
                <a16:creationId xmlns:a16="http://schemas.microsoft.com/office/drawing/2014/main" xmlns="" id="{84E335D3-3B14-4DD9-9E16-5273F78C494A}"/>
              </a:ext>
            </a:extLst>
          </xdr:cNvPr>
          <xdr:cNvSpPr>
            <a:spLocks/>
          </xdr:cNvSpPr>
        </xdr:nvSpPr>
        <xdr:spPr bwMode="auto">
          <a:xfrm>
            <a:off x="3221" y="3684"/>
            <a:ext cx="71" cy="70"/>
          </a:xfrm>
          <a:custGeom>
            <a:avLst/>
            <a:gdLst>
              <a:gd name="T0" fmla="*/ 71 w 71"/>
              <a:gd name="T1" fmla="*/ 32 h 70"/>
              <a:gd name="T2" fmla="*/ 71 w 71"/>
              <a:gd name="T3" fmla="*/ 27 h 70"/>
              <a:gd name="T4" fmla="*/ 71 w 71"/>
              <a:gd name="T5" fmla="*/ 21 h 70"/>
              <a:gd name="T6" fmla="*/ 71 w 71"/>
              <a:gd name="T7" fmla="*/ 21 h 70"/>
              <a:gd name="T8" fmla="*/ 65 w 71"/>
              <a:gd name="T9" fmla="*/ 16 h 70"/>
              <a:gd name="T10" fmla="*/ 65 w 71"/>
              <a:gd name="T11" fmla="*/ 10 h 70"/>
              <a:gd name="T12" fmla="*/ 59 w 71"/>
              <a:gd name="T13" fmla="*/ 10 h 70"/>
              <a:gd name="T14" fmla="*/ 53 w 71"/>
              <a:gd name="T15" fmla="*/ 5 h 70"/>
              <a:gd name="T16" fmla="*/ 53 w 71"/>
              <a:gd name="T17" fmla="*/ 5 h 70"/>
              <a:gd name="T18" fmla="*/ 47 w 71"/>
              <a:gd name="T19" fmla="*/ 5 h 70"/>
              <a:gd name="T20" fmla="*/ 41 w 71"/>
              <a:gd name="T21" fmla="*/ 0 h 70"/>
              <a:gd name="T22" fmla="*/ 36 w 71"/>
              <a:gd name="T23" fmla="*/ 0 h 70"/>
              <a:gd name="T24" fmla="*/ 36 w 71"/>
              <a:gd name="T25" fmla="*/ 0 h 70"/>
              <a:gd name="T26" fmla="*/ 30 w 71"/>
              <a:gd name="T27" fmla="*/ 0 h 70"/>
              <a:gd name="T28" fmla="*/ 24 w 71"/>
              <a:gd name="T29" fmla="*/ 5 h 70"/>
              <a:gd name="T30" fmla="*/ 18 w 71"/>
              <a:gd name="T31" fmla="*/ 5 h 70"/>
              <a:gd name="T32" fmla="*/ 18 w 71"/>
              <a:gd name="T33" fmla="*/ 5 h 70"/>
              <a:gd name="T34" fmla="*/ 12 w 71"/>
              <a:gd name="T35" fmla="*/ 10 h 70"/>
              <a:gd name="T36" fmla="*/ 6 w 71"/>
              <a:gd name="T37" fmla="*/ 10 h 70"/>
              <a:gd name="T38" fmla="*/ 6 w 71"/>
              <a:gd name="T39" fmla="*/ 16 h 70"/>
              <a:gd name="T40" fmla="*/ 6 w 71"/>
              <a:gd name="T41" fmla="*/ 21 h 70"/>
              <a:gd name="T42" fmla="*/ 0 w 71"/>
              <a:gd name="T43" fmla="*/ 21 h 70"/>
              <a:gd name="T44" fmla="*/ 0 w 71"/>
              <a:gd name="T45" fmla="*/ 27 h 70"/>
              <a:gd name="T46" fmla="*/ 0 w 71"/>
              <a:gd name="T47" fmla="*/ 32 h 70"/>
              <a:gd name="T48" fmla="*/ 0 w 71"/>
              <a:gd name="T49" fmla="*/ 37 h 70"/>
              <a:gd name="T50" fmla="*/ 0 w 71"/>
              <a:gd name="T51" fmla="*/ 37 h 70"/>
              <a:gd name="T52" fmla="*/ 0 w 71"/>
              <a:gd name="T53" fmla="*/ 43 h 70"/>
              <a:gd name="T54" fmla="*/ 0 w 71"/>
              <a:gd name="T55" fmla="*/ 48 h 70"/>
              <a:gd name="T56" fmla="*/ 6 w 71"/>
              <a:gd name="T57" fmla="*/ 54 h 70"/>
              <a:gd name="T58" fmla="*/ 6 w 71"/>
              <a:gd name="T59" fmla="*/ 54 h 70"/>
              <a:gd name="T60" fmla="*/ 6 w 71"/>
              <a:gd name="T61" fmla="*/ 59 h 70"/>
              <a:gd name="T62" fmla="*/ 12 w 71"/>
              <a:gd name="T63" fmla="*/ 64 h 70"/>
              <a:gd name="T64" fmla="*/ 18 w 71"/>
              <a:gd name="T65" fmla="*/ 64 h 70"/>
              <a:gd name="T66" fmla="*/ 18 w 71"/>
              <a:gd name="T67" fmla="*/ 64 h 70"/>
              <a:gd name="T68" fmla="*/ 24 w 71"/>
              <a:gd name="T69" fmla="*/ 70 h 70"/>
              <a:gd name="T70" fmla="*/ 30 w 71"/>
              <a:gd name="T71" fmla="*/ 70 h 70"/>
              <a:gd name="T72" fmla="*/ 36 w 71"/>
              <a:gd name="T73" fmla="*/ 70 h 70"/>
              <a:gd name="T74" fmla="*/ 36 w 71"/>
              <a:gd name="T75" fmla="*/ 70 h 70"/>
              <a:gd name="T76" fmla="*/ 41 w 71"/>
              <a:gd name="T77" fmla="*/ 70 h 70"/>
              <a:gd name="T78" fmla="*/ 47 w 71"/>
              <a:gd name="T79" fmla="*/ 70 h 70"/>
              <a:gd name="T80" fmla="*/ 53 w 71"/>
              <a:gd name="T81" fmla="*/ 64 h 70"/>
              <a:gd name="T82" fmla="*/ 53 w 71"/>
              <a:gd name="T83" fmla="*/ 64 h 70"/>
              <a:gd name="T84" fmla="*/ 59 w 71"/>
              <a:gd name="T85" fmla="*/ 64 h 70"/>
              <a:gd name="T86" fmla="*/ 65 w 71"/>
              <a:gd name="T87" fmla="*/ 59 h 70"/>
              <a:gd name="T88" fmla="*/ 65 w 71"/>
              <a:gd name="T89" fmla="*/ 54 h 70"/>
              <a:gd name="T90" fmla="*/ 71 w 71"/>
              <a:gd name="T91" fmla="*/ 54 h 70"/>
              <a:gd name="T92" fmla="*/ 71 w 71"/>
              <a:gd name="T93" fmla="*/ 48 h 70"/>
              <a:gd name="T94" fmla="*/ 71 w 71"/>
              <a:gd name="T95" fmla="*/ 43 h 70"/>
              <a:gd name="T96" fmla="*/ 71 w 71"/>
              <a:gd name="T97" fmla="*/ 37 h 70"/>
              <a:gd name="T98" fmla="*/ 71 w 71"/>
              <a:gd name="T99" fmla="*/ 37 h 70"/>
              <a:gd name="T100" fmla="*/ 71 w 71"/>
              <a:gd name="T101" fmla="*/ 32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1" h="70">
                <a:moveTo>
                  <a:pt x="71" y="32"/>
                </a:moveTo>
                <a:lnTo>
                  <a:pt x="71" y="27"/>
                </a:lnTo>
                <a:lnTo>
                  <a:pt x="71" y="21"/>
                </a:lnTo>
                <a:lnTo>
                  <a:pt x="71" y="21"/>
                </a:lnTo>
                <a:lnTo>
                  <a:pt x="65" y="16"/>
                </a:lnTo>
                <a:lnTo>
                  <a:pt x="65" y="10"/>
                </a:lnTo>
                <a:lnTo>
                  <a:pt x="59" y="10"/>
                </a:lnTo>
                <a:lnTo>
                  <a:pt x="53" y="5"/>
                </a:lnTo>
                <a:lnTo>
                  <a:pt x="53" y="5"/>
                </a:lnTo>
                <a:lnTo>
                  <a:pt x="47" y="5"/>
                </a:lnTo>
                <a:lnTo>
                  <a:pt x="41" y="0"/>
                </a:lnTo>
                <a:lnTo>
                  <a:pt x="36" y="0"/>
                </a:lnTo>
                <a:lnTo>
                  <a:pt x="36" y="0"/>
                </a:lnTo>
                <a:lnTo>
                  <a:pt x="30" y="0"/>
                </a:lnTo>
                <a:lnTo>
                  <a:pt x="24" y="5"/>
                </a:lnTo>
                <a:lnTo>
                  <a:pt x="18" y="5"/>
                </a:lnTo>
                <a:lnTo>
                  <a:pt x="18" y="5"/>
                </a:lnTo>
                <a:lnTo>
                  <a:pt x="12" y="10"/>
                </a:lnTo>
                <a:lnTo>
                  <a:pt x="6" y="10"/>
                </a:lnTo>
                <a:lnTo>
                  <a:pt x="6" y="16"/>
                </a:lnTo>
                <a:lnTo>
                  <a:pt x="6" y="21"/>
                </a:lnTo>
                <a:lnTo>
                  <a:pt x="0" y="21"/>
                </a:lnTo>
                <a:lnTo>
                  <a:pt x="0" y="27"/>
                </a:lnTo>
                <a:lnTo>
                  <a:pt x="0" y="32"/>
                </a:lnTo>
                <a:lnTo>
                  <a:pt x="0" y="37"/>
                </a:lnTo>
                <a:lnTo>
                  <a:pt x="0" y="37"/>
                </a:lnTo>
                <a:lnTo>
                  <a:pt x="0" y="43"/>
                </a:lnTo>
                <a:lnTo>
                  <a:pt x="0" y="48"/>
                </a:lnTo>
                <a:lnTo>
                  <a:pt x="6" y="54"/>
                </a:lnTo>
                <a:lnTo>
                  <a:pt x="6" y="54"/>
                </a:lnTo>
                <a:lnTo>
                  <a:pt x="6" y="59"/>
                </a:lnTo>
                <a:lnTo>
                  <a:pt x="12" y="64"/>
                </a:lnTo>
                <a:lnTo>
                  <a:pt x="18" y="64"/>
                </a:lnTo>
                <a:lnTo>
                  <a:pt x="18" y="64"/>
                </a:lnTo>
                <a:lnTo>
                  <a:pt x="24" y="70"/>
                </a:lnTo>
                <a:lnTo>
                  <a:pt x="30" y="70"/>
                </a:lnTo>
                <a:lnTo>
                  <a:pt x="36" y="70"/>
                </a:lnTo>
                <a:lnTo>
                  <a:pt x="36" y="70"/>
                </a:lnTo>
                <a:lnTo>
                  <a:pt x="41" y="70"/>
                </a:lnTo>
                <a:lnTo>
                  <a:pt x="47" y="70"/>
                </a:lnTo>
                <a:lnTo>
                  <a:pt x="53" y="64"/>
                </a:lnTo>
                <a:lnTo>
                  <a:pt x="53" y="64"/>
                </a:lnTo>
                <a:lnTo>
                  <a:pt x="59" y="64"/>
                </a:lnTo>
                <a:lnTo>
                  <a:pt x="65" y="59"/>
                </a:lnTo>
                <a:lnTo>
                  <a:pt x="65" y="54"/>
                </a:lnTo>
                <a:lnTo>
                  <a:pt x="71" y="54"/>
                </a:lnTo>
                <a:lnTo>
                  <a:pt x="71" y="48"/>
                </a:lnTo>
                <a:lnTo>
                  <a:pt x="71" y="43"/>
                </a:lnTo>
                <a:lnTo>
                  <a:pt x="71" y="37"/>
                </a:lnTo>
                <a:lnTo>
                  <a:pt x="71" y="37"/>
                </a:lnTo>
                <a:lnTo>
                  <a:pt x="71" y="3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9" name="Freeform 30">
            <a:extLst>
              <a:ext uri="{FF2B5EF4-FFF2-40B4-BE49-F238E27FC236}">
                <a16:creationId xmlns:a16="http://schemas.microsoft.com/office/drawing/2014/main" xmlns="" id="{C40B3CA2-ECE9-4B69-A8F9-8FFA53CD297C}"/>
              </a:ext>
            </a:extLst>
          </xdr:cNvPr>
          <xdr:cNvSpPr>
            <a:spLocks/>
          </xdr:cNvSpPr>
        </xdr:nvSpPr>
        <xdr:spPr bwMode="auto">
          <a:xfrm>
            <a:off x="3221" y="3684"/>
            <a:ext cx="71" cy="70"/>
          </a:xfrm>
          <a:custGeom>
            <a:avLst/>
            <a:gdLst>
              <a:gd name="T0" fmla="*/ 12 w 12"/>
              <a:gd name="T1" fmla="*/ 6 h 13"/>
              <a:gd name="T2" fmla="*/ 12 w 12"/>
              <a:gd name="T3" fmla="*/ 5 h 13"/>
              <a:gd name="T4" fmla="*/ 12 w 12"/>
              <a:gd name="T5" fmla="*/ 4 h 13"/>
              <a:gd name="T6" fmla="*/ 12 w 12"/>
              <a:gd name="T7" fmla="*/ 4 h 13"/>
              <a:gd name="T8" fmla="*/ 11 w 12"/>
              <a:gd name="T9" fmla="*/ 3 h 13"/>
              <a:gd name="T10" fmla="*/ 11 w 12"/>
              <a:gd name="T11" fmla="*/ 2 h 13"/>
              <a:gd name="T12" fmla="*/ 10 w 12"/>
              <a:gd name="T13" fmla="*/ 2 h 13"/>
              <a:gd name="T14" fmla="*/ 9 w 12"/>
              <a:gd name="T15" fmla="*/ 1 h 13"/>
              <a:gd name="T16" fmla="*/ 9 w 12"/>
              <a:gd name="T17" fmla="*/ 1 h 13"/>
              <a:gd name="T18" fmla="*/ 8 w 12"/>
              <a:gd name="T19" fmla="*/ 1 h 13"/>
              <a:gd name="T20" fmla="*/ 7 w 12"/>
              <a:gd name="T21" fmla="*/ 0 h 13"/>
              <a:gd name="T22" fmla="*/ 6 w 12"/>
              <a:gd name="T23" fmla="*/ 0 h 13"/>
              <a:gd name="T24" fmla="*/ 6 w 12"/>
              <a:gd name="T25" fmla="*/ 0 h 13"/>
              <a:gd name="T26" fmla="*/ 5 w 12"/>
              <a:gd name="T27" fmla="*/ 0 h 13"/>
              <a:gd name="T28" fmla="*/ 4 w 12"/>
              <a:gd name="T29" fmla="*/ 1 h 13"/>
              <a:gd name="T30" fmla="*/ 3 w 12"/>
              <a:gd name="T31" fmla="*/ 1 h 13"/>
              <a:gd name="T32" fmla="*/ 3 w 12"/>
              <a:gd name="T33" fmla="*/ 1 h 13"/>
              <a:gd name="T34" fmla="*/ 2 w 12"/>
              <a:gd name="T35" fmla="*/ 2 h 13"/>
              <a:gd name="T36" fmla="*/ 1 w 12"/>
              <a:gd name="T37" fmla="*/ 2 h 13"/>
              <a:gd name="T38" fmla="*/ 1 w 12"/>
              <a:gd name="T39" fmla="*/ 3 h 13"/>
              <a:gd name="T40" fmla="*/ 1 w 12"/>
              <a:gd name="T41" fmla="*/ 4 h 13"/>
              <a:gd name="T42" fmla="*/ 0 w 12"/>
              <a:gd name="T43" fmla="*/ 4 h 13"/>
              <a:gd name="T44" fmla="*/ 0 w 12"/>
              <a:gd name="T45" fmla="*/ 5 h 13"/>
              <a:gd name="T46" fmla="*/ 0 w 12"/>
              <a:gd name="T47" fmla="*/ 6 h 13"/>
              <a:gd name="T48" fmla="*/ 0 w 12"/>
              <a:gd name="T49" fmla="*/ 7 h 13"/>
              <a:gd name="T50" fmla="*/ 0 w 12"/>
              <a:gd name="T51" fmla="*/ 7 h 13"/>
              <a:gd name="T52" fmla="*/ 0 w 12"/>
              <a:gd name="T53" fmla="*/ 8 h 13"/>
              <a:gd name="T54" fmla="*/ 0 w 12"/>
              <a:gd name="T55" fmla="*/ 9 h 13"/>
              <a:gd name="T56" fmla="*/ 1 w 12"/>
              <a:gd name="T57" fmla="*/ 10 h 13"/>
              <a:gd name="T58" fmla="*/ 1 w 12"/>
              <a:gd name="T59" fmla="*/ 10 h 13"/>
              <a:gd name="T60" fmla="*/ 1 w 12"/>
              <a:gd name="T61" fmla="*/ 11 h 13"/>
              <a:gd name="T62" fmla="*/ 2 w 12"/>
              <a:gd name="T63" fmla="*/ 12 h 13"/>
              <a:gd name="T64" fmla="*/ 3 w 12"/>
              <a:gd name="T65" fmla="*/ 12 h 13"/>
              <a:gd name="T66" fmla="*/ 3 w 12"/>
              <a:gd name="T67" fmla="*/ 12 h 13"/>
              <a:gd name="T68" fmla="*/ 4 w 12"/>
              <a:gd name="T69" fmla="*/ 13 h 13"/>
              <a:gd name="T70" fmla="*/ 5 w 12"/>
              <a:gd name="T71" fmla="*/ 13 h 13"/>
              <a:gd name="T72" fmla="*/ 6 w 12"/>
              <a:gd name="T73" fmla="*/ 13 h 13"/>
              <a:gd name="T74" fmla="*/ 6 w 12"/>
              <a:gd name="T75" fmla="*/ 13 h 13"/>
              <a:gd name="T76" fmla="*/ 7 w 12"/>
              <a:gd name="T77" fmla="*/ 13 h 13"/>
              <a:gd name="T78" fmla="*/ 8 w 12"/>
              <a:gd name="T79" fmla="*/ 13 h 13"/>
              <a:gd name="T80" fmla="*/ 9 w 12"/>
              <a:gd name="T81" fmla="*/ 12 h 13"/>
              <a:gd name="T82" fmla="*/ 9 w 12"/>
              <a:gd name="T83" fmla="*/ 12 h 13"/>
              <a:gd name="T84" fmla="*/ 10 w 12"/>
              <a:gd name="T85" fmla="*/ 12 h 13"/>
              <a:gd name="T86" fmla="*/ 11 w 12"/>
              <a:gd name="T87" fmla="*/ 11 h 13"/>
              <a:gd name="T88" fmla="*/ 11 w 12"/>
              <a:gd name="T89" fmla="*/ 10 h 13"/>
              <a:gd name="T90" fmla="*/ 12 w 12"/>
              <a:gd name="T91" fmla="*/ 10 h 13"/>
              <a:gd name="T92" fmla="*/ 12 w 12"/>
              <a:gd name="T93" fmla="*/ 9 h 13"/>
              <a:gd name="T94" fmla="*/ 12 w 12"/>
              <a:gd name="T95" fmla="*/ 8 h 13"/>
              <a:gd name="T96" fmla="*/ 12 w 12"/>
              <a:gd name="T97" fmla="*/ 7 h 13"/>
              <a:gd name="T98" fmla="*/ 12 w 12"/>
              <a:gd name="T99" fmla="*/ 7 h 13"/>
              <a:gd name="T100" fmla="*/ 12 w 12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2" h="13">
                <a:moveTo>
                  <a:pt x="12" y="6"/>
                </a:moveTo>
                <a:lnTo>
                  <a:pt x="12" y="5"/>
                </a:lnTo>
                <a:lnTo>
                  <a:pt x="12" y="4"/>
                </a:lnTo>
                <a:lnTo>
                  <a:pt x="12" y="4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9" y="1"/>
                </a:lnTo>
                <a:lnTo>
                  <a:pt x="8" y="1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2"/>
                </a:lnTo>
                <a:lnTo>
                  <a:pt x="1" y="3"/>
                </a:lnTo>
                <a:lnTo>
                  <a:pt x="1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1" y="11"/>
                </a:lnTo>
                <a:lnTo>
                  <a:pt x="2" y="12"/>
                </a:lnTo>
                <a:lnTo>
                  <a:pt x="3" y="12"/>
                </a:lnTo>
                <a:lnTo>
                  <a:pt x="3" y="12"/>
                </a:lnTo>
                <a:lnTo>
                  <a:pt x="4" y="13"/>
                </a:lnTo>
                <a:lnTo>
                  <a:pt x="5" y="13"/>
                </a:lnTo>
                <a:lnTo>
                  <a:pt x="6" y="13"/>
                </a:lnTo>
                <a:lnTo>
                  <a:pt x="6" y="13"/>
                </a:lnTo>
                <a:lnTo>
                  <a:pt x="7" y="13"/>
                </a:lnTo>
                <a:lnTo>
                  <a:pt x="8" y="13"/>
                </a:lnTo>
                <a:lnTo>
                  <a:pt x="9" y="12"/>
                </a:lnTo>
                <a:lnTo>
                  <a:pt x="9" y="12"/>
                </a:lnTo>
                <a:lnTo>
                  <a:pt x="10" y="12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2" y="7"/>
                </a:lnTo>
                <a:lnTo>
                  <a:pt x="12" y="7"/>
                </a:lnTo>
                <a:lnTo>
                  <a:pt x="12" y="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0" name="Freeform 31">
            <a:extLst>
              <a:ext uri="{FF2B5EF4-FFF2-40B4-BE49-F238E27FC236}">
                <a16:creationId xmlns:a16="http://schemas.microsoft.com/office/drawing/2014/main" xmlns="" id="{48249986-E4E5-4E60-BEDA-9DF5519740D5}"/>
              </a:ext>
            </a:extLst>
          </xdr:cNvPr>
          <xdr:cNvSpPr>
            <a:spLocks/>
          </xdr:cNvSpPr>
        </xdr:nvSpPr>
        <xdr:spPr bwMode="auto">
          <a:xfrm>
            <a:off x="1995" y="2966"/>
            <a:ext cx="76" cy="71"/>
          </a:xfrm>
          <a:custGeom>
            <a:avLst/>
            <a:gdLst>
              <a:gd name="T0" fmla="*/ 76 w 76"/>
              <a:gd name="T1" fmla="*/ 33 h 71"/>
              <a:gd name="T2" fmla="*/ 70 w 76"/>
              <a:gd name="T3" fmla="*/ 27 h 71"/>
              <a:gd name="T4" fmla="*/ 70 w 76"/>
              <a:gd name="T5" fmla="*/ 22 h 71"/>
              <a:gd name="T6" fmla="*/ 70 w 76"/>
              <a:gd name="T7" fmla="*/ 22 h 71"/>
              <a:gd name="T8" fmla="*/ 64 w 76"/>
              <a:gd name="T9" fmla="*/ 17 h 71"/>
              <a:gd name="T10" fmla="*/ 64 w 76"/>
              <a:gd name="T11" fmla="*/ 11 h 71"/>
              <a:gd name="T12" fmla="*/ 59 w 76"/>
              <a:gd name="T13" fmla="*/ 11 h 71"/>
              <a:gd name="T14" fmla="*/ 59 w 76"/>
              <a:gd name="T15" fmla="*/ 6 h 71"/>
              <a:gd name="T16" fmla="*/ 53 w 76"/>
              <a:gd name="T17" fmla="*/ 6 h 71"/>
              <a:gd name="T18" fmla="*/ 47 w 76"/>
              <a:gd name="T19" fmla="*/ 6 h 71"/>
              <a:gd name="T20" fmla="*/ 47 w 76"/>
              <a:gd name="T21" fmla="*/ 0 h 71"/>
              <a:gd name="T22" fmla="*/ 41 w 76"/>
              <a:gd name="T23" fmla="*/ 0 h 71"/>
              <a:gd name="T24" fmla="*/ 35 w 76"/>
              <a:gd name="T25" fmla="*/ 0 h 71"/>
              <a:gd name="T26" fmla="*/ 29 w 76"/>
              <a:gd name="T27" fmla="*/ 0 h 71"/>
              <a:gd name="T28" fmla="*/ 24 w 76"/>
              <a:gd name="T29" fmla="*/ 6 h 71"/>
              <a:gd name="T30" fmla="*/ 24 w 76"/>
              <a:gd name="T31" fmla="*/ 6 h 71"/>
              <a:gd name="T32" fmla="*/ 18 w 76"/>
              <a:gd name="T33" fmla="*/ 6 h 71"/>
              <a:gd name="T34" fmla="*/ 12 w 76"/>
              <a:gd name="T35" fmla="*/ 11 h 71"/>
              <a:gd name="T36" fmla="*/ 12 w 76"/>
              <a:gd name="T37" fmla="*/ 11 h 71"/>
              <a:gd name="T38" fmla="*/ 6 w 76"/>
              <a:gd name="T39" fmla="*/ 17 h 71"/>
              <a:gd name="T40" fmla="*/ 6 w 76"/>
              <a:gd name="T41" fmla="*/ 22 h 71"/>
              <a:gd name="T42" fmla="*/ 6 w 76"/>
              <a:gd name="T43" fmla="*/ 22 h 71"/>
              <a:gd name="T44" fmla="*/ 0 w 76"/>
              <a:gd name="T45" fmla="*/ 27 h 71"/>
              <a:gd name="T46" fmla="*/ 0 w 76"/>
              <a:gd name="T47" fmla="*/ 33 h 71"/>
              <a:gd name="T48" fmla="*/ 0 w 76"/>
              <a:gd name="T49" fmla="*/ 38 h 71"/>
              <a:gd name="T50" fmla="*/ 0 w 76"/>
              <a:gd name="T51" fmla="*/ 38 h 71"/>
              <a:gd name="T52" fmla="*/ 0 w 76"/>
              <a:gd name="T53" fmla="*/ 44 h 71"/>
              <a:gd name="T54" fmla="*/ 6 w 76"/>
              <a:gd name="T55" fmla="*/ 49 h 71"/>
              <a:gd name="T56" fmla="*/ 6 w 76"/>
              <a:gd name="T57" fmla="*/ 54 h 71"/>
              <a:gd name="T58" fmla="*/ 6 w 76"/>
              <a:gd name="T59" fmla="*/ 54 h 71"/>
              <a:gd name="T60" fmla="*/ 12 w 76"/>
              <a:gd name="T61" fmla="*/ 60 h 71"/>
              <a:gd name="T62" fmla="*/ 12 w 76"/>
              <a:gd name="T63" fmla="*/ 60 h 71"/>
              <a:gd name="T64" fmla="*/ 18 w 76"/>
              <a:gd name="T65" fmla="*/ 65 h 71"/>
              <a:gd name="T66" fmla="*/ 24 w 76"/>
              <a:gd name="T67" fmla="*/ 65 h 71"/>
              <a:gd name="T68" fmla="*/ 24 w 76"/>
              <a:gd name="T69" fmla="*/ 71 h 71"/>
              <a:gd name="T70" fmla="*/ 29 w 76"/>
              <a:gd name="T71" fmla="*/ 71 h 71"/>
              <a:gd name="T72" fmla="*/ 35 w 76"/>
              <a:gd name="T73" fmla="*/ 71 h 71"/>
              <a:gd name="T74" fmla="*/ 41 w 76"/>
              <a:gd name="T75" fmla="*/ 71 h 71"/>
              <a:gd name="T76" fmla="*/ 47 w 76"/>
              <a:gd name="T77" fmla="*/ 71 h 71"/>
              <a:gd name="T78" fmla="*/ 47 w 76"/>
              <a:gd name="T79" fmla="*/ 71 h 71"/>
              <a:gd name="T80" fmla="*/ 53 w 76"/>
              <a:gd name="T81" fmla="*/ 65 h 71"/>
              <a:gd name="T82" fmla="*/ 59 w 76"/>
              <a:gd name="T83" fmla="*/ 65 h 71"/>
              <a:gd name="T84" fmla="*/ 59 w 76"/>
              <a:gd name="T85" fmla="*/ 60 h 71"/>
              <a:gd name="T86" fmla="*/ 64 w 76"/>
              <a:gd name="T87" fmla="*/ 60 h 71"/>
              <a:gd name="T88" fmla="*/ 64 w 76"/>
              <a:gd name="T89" fmla="*/ 54 h 71"/>
              <a:gd name="T90" fmla="*/ 70 w 76"/>
              <a:gd name="T91" fmla="*/ 54 h 71"/>
              <a:gd name="T92" fmla="*/ 70 w 76"/>
              <a:gd name="T93" fmla="*/ 49 h 71"/>
              <a:gd name="T94" fmla="*/ 70 w 76"/>
              <a:gd name="T95" fmla="*/ 44 h 71"/>
              <a:gd name="T96" fmla="*/ 76 w 76"/>
              <a:gd name="T97" fmla="*/ 38 h 71"/>
              <a:gd name="T98" fmla="*/ 76 w 76"/>
              <a:gd name="T99" fmla="*/ 38 h 71"/>
              <a:gd name="T100" fmla="*/ 76 w 76"/>
              <a:gd name="T101" fmla="*/ 33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6" h="71">
                <a:moveTo>
                  <a:pt x="76" y="33"/>
                </a:moveTo>
                <a:lnTo>
                  <a:pt x="70" y="27"/>
                </a:lnTo>
                <a:lnTo>
                  <a:pt x="70" y="22"/>
                </a:lnTo>
                <a:lnTo>
                  <a:pt x="70" y="22"/>
                </a:lnTo>
                <a:lnTo>
                  <a:pt x="64" y="17"/>
                </a:lnTo>
                <a:lnTo>
                  <a:pt x="64" y="11"/>
                </a:lnTo>
                <a:lnTo>
                  <a:pt x="59" y="11"/>
                </a:lnTo>
                <a:lnTo>
                  <a:pt x="59" y="6"/>
                </a:lnTo>
                <a:lnTo>
                  <a:pt x="53" y="6"/>
                </a:lnTo>
                <a:lnTo>
                  <a:pt x="47" y="6"/>
                </a:lnTo>
                <a:lnTo>
                  <a:pt x="47" y="0"/>
                </a:lnTo>
                <a:lnTo>
                  <a:pt x="41" y="0"/>
                </a:lnTo>
                <a:lnTo>
                  <a:pt x="35" y="0"/>
                </a:lnTo>
                <a:lnTo>
                  <a:pt x="29" y="0"/>
                </a:lnTo>
                <a:lnTo>
                  <a:pt x="24" y="6"/>
                </a:lnTo>
                <a:lnTo>
                  <a:pt x="24" y="6"/>
                </a:lnTo>
                <a:lnTo>
                  <a:pt x="18" y="6"/>
                </a:lnTo>
                <a:lnTo>
                  <a:pt x="12" y="11"/>
                </a:lnTo>
                <a:lnTo>
                  <a:pt x="12" y="11"/>
                </a:lnTo>
                <a:lnTo>
                  <a:pt x="6" y="17"/>
                </a:lnTo>
                <a:lnTo>
                  <a:pt x="6" y="22"/>
                </a:lnTo>
                <a:lnTo>
                  <a:pt x="6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38"/>
                </a:lnTo>
                <a:lnTo>
                  <a:pt x="0" y="44"/>
                </a:lnTo>
                <a:lnTo>
                  <a:pt x="6" y="49"/>
                </a:lnTo>
                <a:lnTo>
                  <a:pt x="6" y="54"/>
                </a:lnTo>
                <a:lnTo>
                  <a:pt x="6" y="54"/>
                </a:lnTo>
                <a:lnTo>
                  <a:pt x="12" y="60"/>
                </a:lnTo>
                <a:lnTo>
                  <a:pt x="12" y="60"/>
                </a:lnTo>
                <a:lnTo>
                  <a:pt x="18" y="65"/>
                </a:lnTo>
                <a:lnTo>
                  <a:pt x="24" y="65"/>
                </a:lnTo>
                <a:lnTo>
                  <a:pt x="24" y="71"/>
                </a:lnTo>
                <a:lnTo>
                  <a:pt x="29" y="71"/>
                </a:lnTo>
                <a:lnTo>
                  <a:pt x="35" y="71"/>
                </a:lnTo>
                <a:lnTo>
                  <a:pt x="41" y="71"/>
                </a:lnTo>
                <a:lnTo>
                  <a:pt x="47" y="71"/>
                </a:lnTo>
                <a:lnTo>
                  <a:pt x="47" y="71"/>
                </a:lnTo>
                <a:lnTo>
                  <a:pt x="53" y="65"/>
                </a:lnTo>
                <a:lnTo>
                  <a:pt x="59" y="65"/>
                </a:lnTo>
                <a:lnTo>
                  <a:pt x="59" y="60"/>
                </a:lnTo>
                <a:lnTo>
                  <a:pt x="64" y="60"/>
                </a:lnTo>
                <a:lnTo>
                  <a:pt x="64" y="54"/>
                </a:lnTo>
                <a:lnTo>
                  <a:pt x="70" y="54"/>
                </a:lnTo>
                <a:lnTo>
                  <a:pt x="70" y="49"/>
                </a:lnTo>
                <a:lnTo>
                  <a:pt x="70" y="44"/>
                </a:lnTo>
                <a:lnTo>
                  <a:pt x="76" y="38"/>
                </a:lnTo>
                <a:lnTo>
                  <a:pt x="76" y="38"/>
                </a:lnTo>
                <a:lnTo>
                  <a:pt x="76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1" name="Freeform 32">
            <a:extLst>
              <a:ext uri="{FF2B5EF4-FFF2-40B4-BE49-F238E27FC236}">
                <a16:creationId xmlns:a16="http://schemas.microsoft.com/office/drawing/2014/main" xmlns="" id="{96064EBB-849C-46C3-A005-04137ECE7986}"/>
              </a:ext>
            </a:extLst>
          </xdr:cNvPr>
          <xdr:cNvSpPr>
            <a:spLocks/>
          </xdr:cNvSpPr>
        </xdr:nvSpPr>
        <xdr:spPr bwMode="auto">
          <a:xfrm>
            <a:off x="1995" y="2966"/>
            <a:ext cx="76" cy="71"/>
          </a:xfrm>
          <a:custGeom>
            <a:avLst/>
            <a:gdLst>
              <a:gd name="T0" fmla="*/ 13 w 13"/>
              <a:gd name="T1" fmla="*/ 6 h 13"/>
              <a:gd name="T2" fmla="*/ 12 w 13"/>
              <a:gd name="T3" fmla="*/ 5 h 13"/>
              <a:gd name="T4" fmla="*/ 12 w 13"/>
              <a:gd name="T5" fmla="*/ 4 h 13"/>
              <a:gd name="T6" fmla="*/ 12 w 13"/>
              <a:gd name="T7" fmla="*/ 4 h 13"/>
              <a:gd name="T8" fmla="*/ 11 w 13"/>
              <a:gd name="T9" fmla="*/ 3 h 13"/>
              <a:gd name="T10" fmla="*/ 11 w 13"/>
              <a:gd name="T11" fmla="*/ 2 h 13"/>
              <a:gd name="T12" fmla="*/ 10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8 w 13"/>
              <a:gd name="T19" fmla="*/ 1 h 13"/>
              <a:gd name="T20" fmla="*/ 8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4 w 13"/>
              <a:gd name="T29" fmla="*/ 1 h 13"/>
              <a:gd name="T30" fmla="*/ 4 w 13"/>
              <a:gd name="T31" fmla="*/ 1 h 13"/>
              <a:gd name="T32" fmla="*/ 3 w 13"/>
              <a:gd name="T33" fmla="*/ 1 h 13"/>
              <a:gd name="T34" fmla="*/ 2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4 h 13"/>
              <a:gd name="T42" fmla="*/ 1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7 h 13"/>
              <a:gd name="T50" fmla="*/ 0 w 13"/>
              <a:gd name="T51" fmla="*/ 7 h 13"/>
              <a:gd name="T52" fmla="*/ 0 w 13"/>
              <a:gd name="T53" fmla="*/ 8 h 13"/>
              <a:gd name="T54" fmla="*/ 1 w 13"/>
              <a:gd name="T55" fmla="*/ 9 h 13"/>
              <a:gd name="T56" fmla="*/ 1 w 13"/>
              <a:gd name="T57" fmla="*/ 10 h 13"/>
              <a:gd name="T58" fmla="*/ 1 w 13"/>
              <a:gd name="T59" fmla="*/ 10 h 13"/>
              <a:gd name="T60" fmla="*/ 2 w 13"/>
              <a:gd name="T61" fmla="*/ 11 h 13"/>
              <a:gd name="T62" fmla="*/ 2 w 13"/>
              <a:gd name="T63" fmla="*/ 11 h 13"/>
              <a:gd name="T64" fmla="*/ 3 w 13"/>
              <a:gd name="T65" fmla="*/ 12 h 13"/>
              <a:gd name="T66" fmla="*/ 4 w 13"/>
              <a:gd name="T67" fmla="*/ 12 h 13"/>
              <a:gd name="T68" fmla="*/ 4 w 13"/>
              <a:gd name="T69" fmla="*/ 13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8 w 13"/>
              <a:gd name="T77" fmla="*/ 13 h 13"/>
              <a:gd name="T78" fmla="*/ 8 w 13"/>
              <a:gd name="T79" fmla="*/ 13 h 13"/>
              <a:gd name="T80" fmla="*/ 9 w 13"/>
              <a:gd name="T81" fmla="*/ 12 h 13"/>
              <a:gd name="T82" fmla="*/ 10 w 13"/>
              <a:gd name="T83" fmla="*/ 12 h 13"/>
              <a:gd name="T84" fmla="*/ 10 w 13"/>
              <a:gd name="T85" fmla="*/ 11 h 13"/>
              <a:gd name="T86" fmla="*/ 11 w 13"/>
              <a:gd name="T87" fmla="*/ 11 h 13"/>
              <a:gd name="T88" fmla="*/ 11 w 13"/>
              <a:gd name="T89" fmla="*/ 10 h 13"/>
              <a:gd name="T90" fmla="*/ 12 w 13"/>
              <a:gd name="T91" fmla="*/ 10 h 13"/>
              <a:gd name="T92" fmla="*/ 12 w 13"/>
              <a:gd name="T93" fmla="*/ 9 h 13"/>
              <a:gd name="T94" fmla="*/ 12 w 13"/>
              <a:gd name="T95" fmla="*/ 8 h 13"/>
              <a:gd name="T96" fmla="*/ 13 w 13"/>
              <a:gd name="T97" fmla="*/ 7 h 13"/>
              <a:gd name="T98" fmla="*/ 13 w 13"/>
              <a:gd name="T99" fmla="*/ 7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2" y="5"/>
                </a:lnTo>
                <a:lnTo>
                  <a:pt x="12" y="4"/>
                </a:lnTo>
                <a:lnTo>
                  <a:pt x="12" y="4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8" y="1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2" y="11"/>
                </a:lnTo>
                <a:lnTo>
                  <a:pt x="3" y="12"/>
                </a:lnTo>
                <a:lnTo>
                  <a:pt x="4" y="12"/>
                </a:lnTo>
                <a:lnTo>
                  <a:pt x="4" y="13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8" y="13"/>
                </a:lnTo>
                <a:lnTo>
                  <a:pt x="8" y="13"/>
                </a:lnTo>
                <a:lnTo>
                  <a:pt x="9" y="12"/>
                </a:lnTo>
                <a:lnTo>
                  <a:pt x="10" y="12"/>
                </a:lnTo>
                <a:lnTo>
                  <a:pt x="10" y="11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7"/>
                </a:lnTo>
                <a:lnTo>
                  <a:pt x="13" y="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2" name="Freeform 33">
            <a:extLst>
              <a:ext uri="{FF2B5EF4-FFF2-40B4-BE49-F238E27FC236}">
                <a16:creationId xmlns:a16="http://schemas.microsoft.com/office/drawing/2014/main" xmlns="" id="{FE915567-7432-40F1-AF6D-F20449C168D2}"/>
              </a:ext>
            </a:extLst>
          </xdr:cNvPr>
          <xdr:cNvSpPr>
            <a:spLocks/>
          </xdr:cNvSpPr>
        </xdr:nvSpPr>
        <xdr:spPr bwMode="auto">
          <a:xfrm>
            <a:off x="2094" y="1278"/>
            <a:ext cx="76" cy="70"/>
          </a:xfrm>
          <a:custGeom>
            <a:avLst/>
            <a:gdLst>
              <a:gd name="T0" fmla="*/ 76 w 76"/>
              <a:gd name="T1" fmla="*/ 33 h 70"/>
              <a:gd name="T2" fmla="*/ 71 w 76"/>
              <a:gd name="T3" fmla="*/ 27 h 70"/>
              <a:gd name="T4" fmla="*/ 71 w 76"/>
              <a:gd name="T5" fmla="*/ 22 h 70"/>
              <a:gd name="T6" fmla="*/ 71 w 76"/>
              <a:gd name="T7" fmla="*/ 22 h 70"/>
              <a:gd name="T8" fmla="*/ 65 w 76"/>
              <a:gd name="T9" fmla="*/ 16 h 70"/>
              <a:gd name="T10" fmla="*/ 65 w 76"/>
              <a:gd name="T11" fmla="*/ 11 h 70"/>
              <a:gd name="T12" fmla="*/ 59 w 76"/>
              <a:gd name="T13" fmla="*/ 11 h 70"/>
              <a:gd name="T14" fmla="*/ 59 w 76"/>
              <a:gd name="T15" fmla="*/ 6 h 70"/>
              <a:gd name="T16" fmla="*/ 53 w 76"/>
              <a:gd name="T17" fmla="*/ 6 h 70"/>
              <a:gd name="T18" fmla="*/ 47 w 76"/>
              <a:gd name="T19" fmla="*/ 6 h 70"/>
              <a:gd name="T20" fmla="*/ 41 w 76"/>
              <a:gd name="T21" fmla="*/ 0 h 70"/>
              <a:gd name="T22" fmla="*/ 41 w 76"/>
              <a:gd name="T23" fmla="*/ 0 h 70"/>
              <a:gd name="T24" fmla="*/ 36 w 76"/>
              <a:gd name="T25" fmla="*/ 0 h 70"/>
              <a:gd name="T26" fmla="*/ 30 w 76"/>
              <a:gd name="T27" fmla="*/ 0 h 70"/>
              <a:gd name="T28" fmla="*/ 24 w 76"/>
              <a:gd name="T29" fmla="*/ 6 h 70"/>
              <a:gd name="T30" fmla="*/ 24 w 76"/>
              <a:gd name="T31" fmla="*/ 6 h 70"/>
              <a:gd name="T32" fmla="*/ 18 w 76"/>
              <a:gd name="T33" fmla="*/ 6 h 70"/>
              <a:gd name="T34" fmla="*/ 12 w 76"/>
              <a:gd name="T35" fmla="*/ 11 h 70"/>
              <a:gd name="T36" fmla="*/ 12 w 76"/>
              <a:gd name="T37" fmla="*/ 11 h 70"/>
              <a:gd name="T38" fmla="*/ 6 w 76"/>
              <a:gd name="T39" fmla="*/ 16 h 70"/>
              <a:gd name="T40" fmla="*/ 6 w 76"/>
              <a:gd name="T41" fmla="*/ 22 h 70"/>
              <a:gd name="T42" fmla="*/ 0 w 76"/>
              <a:gd name="T43" fmla="*/ 22 h 70"/>
              <a:gd name="T44" fmla="*/ 0 w 76"/>
              <a:gd name="T45" fmla="*/ 27 h 70"/>
              <a:gd name="T46" fmla="*/ 0 w 76"/>
              <a:gd name="T47" fmla="*/ 33 h 70"/>
              <a:gd name="T48" fmla="*/ 0 w 76"/>
              <a:gd name="T49" fmla="*/ 38 h 70"/>
              <a:gd name="T50" fmla="*/ 0 w 76"/>
              <a:gd name="T51" fmla="*/ 38 h 70"/>
              <a:gd name="T52" fmla="*/ 0 w 76"/>
              <a:gd name="T53" fmla="*/ 43 h 70"/>
              <a:gd name="T54" fmla="*/ 0 w 76"/>
              <a:gd name="T55" fmla="*/ 49 h 70"/>
              <a:gd name="T56" fmla="*/ 6 w 76"/>
              <a:gd name="T57" fmla="*/ 54 h 70"/>
              <a:gd name="T58" fmla="*/ 6 w 76"/>
              <a:gd name="T59" fmla="*/ 54 h 70"/>
              <a:gd name="T60" fmla="*/ 12 w 76"/>
              <a:gd name="T61" fmla="*/ 60 h 70"/>
              <a:gd name="T62" fmla="*/ 12 w 76"/>
              <a:gd name="T63" fmla="*/ 65 h 70"/>
              <a:gd name="T64" fmla="*/ 18 w 76"/>
              <a:gd name="T65" fmla="*/ 65 h 70"/>
              <a:gd name="T66" fmla="*/ 24 w 76"/>
              <a:gd name="T67" fmla="*/ 65 h 70"/>
              <a:gd name="T68" fmla="*/ 24 w 76"/>
              <a:gd name="T69" fmla="*/ 70 h 70"/>
              <a:gd name="T70" fmla="*/ 30 w 76"/>
              <a:gd name="T71" fmla="*/ 70 h 70"/>
              <a:gd name="T72" fmla="*/ 36 w 76"/>
              <a:gd name="T73" fmla="*/ 70 h 70"/>
              <a:gd name="T74" fmla="*/ 41 w 76"/>
              <a:gd name="T75" fmla="*/ 70 h 70"/>
              <a:gd name="T76" fmla="*/ 41 w 76"/>
              <a:gd name="T77" fmla="*/ 70 h 70"/>
              <a:gd name="T78" fmla="*/ 47 w 76"/>
              <a:gd name="T79" fmla="*/ 70 h 70"/>
              <a:gd name="T80" fmla="*/ 53 w 76"/>
              <a:gd name="T81" fmla="*/ 65 h 70"/>
              <a:gd name="T82" fmla="*/ 59 w 76"/>
              <a:gd name="T83" fmla="*/ 65 h 70"/>
              <a:gd name="T84" fmla="*/ 59 w 76"/>
              <a:gd name="T85" fmla="*/ 65 h 70"/>
              <a:gd name="T86" fmla="*/ 65 w 76"/>
              <a:gd name="T87" fmla="*/ 60 h 70"/>
              <a:gd name="T88" fmla="*/ 65 w 76"/>
              <a:gd name="T89" fmla="*/ 54 h 70"/>
              <a:gd name="T90" fmla="*/ 71 w 76"/>
              <a:gd name="T91" fmla="*/ 54 h 70"/>
              <a:gd name="T92" fmla="*/ 71 w 76"/>
              <a:gd name="T93" fmla="*/ 49 h 70"/>
              <a:gd name="T94" fmla="*/ 71 w 76"/>
              <a:gd name="T95" fmla="*/ 43 h 70"/>
              <a:gd name="T96" fmla="*/ 76 w 76"/>
              <a:gd name="T97" fmla="*/ 38 h 70"/>
              <a:gd name="T98" fmla="*/ 76 w 76"/>
              <a:gd name="T99" fmla="*/ 38 h 70"/>
              <a:gd name="T100" fmla="*/ 76 w 76"/>
              <a:gd name="T101" fmla="*/ 33 h 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6" h="70">
                <a:moveTo>
                  <a:pt x="76" y="33"/>
                </a:moveTo>
                <a:lnTo>
                  <a:pt x="71" y="27"/>
                </a:lnTo>
                <a:lnTo>
                  <a:pt x="71" y="22"/>
                </a:lnTo>
                <a:lnTo>
                  <a:pt x="71" y="22"/>
                </a:lnTo>
                <a:lnTo>
                  <a:pt x="65" y="16"/>
                </a:lnTo>
                <a:lnTo>
                  <a:pt x="65" y="11"/>
                </a:lnTo>
                <a:lnTo>
                  <a:pt x="59" y="11"/>
                </a:lnTo>
                <a:lnTo>
                  <a:pt x="59" y="6"/>
                </a:lnTo>
                <a:lnTo>
                  <a:pt x="53" y="6"/>
                </a:lnTo>
                <a:lnTo>
                  <a:pt x="47" y="6"/>
                </a:lnTo>
                <a:lnTo>
                  <a:pt x="41" y="0"/>
                </a:lnTo>
                <a:lnTo>
                  <a:pt x="41" y="0"/>
                </a:lnTo>
                <a:lnTo>
                  <a:pt x="36" y="0"/>
                </a:lnTo>
                <a:lnTo>
                  <a:pt x="30" y="0"/>
                </a:lnTo>
                <a:lnTo>
                  <a:pt x="24" y="6"/>
                </a:lnTo>
                <a:lnTo>
                  <a:pt x="24" y="6"/>
                </a:lnTo>
                <a:lnTo>
                  <a:pt x="18" y="6"/>
                </a:lnTo>
                <a:lnTo>
                  <a:pt x="12" y="11"/>
                </a:lnTo>
                <a:lnTo>
                  <a:pt x="12" y="11"/>
                </a:lnTo>
                <a:lnTo>
                  <a:pt x="6" y="16"/>
                </a:lnTo>
                <a:lnTo>
                  <a:pt x="6" y="22"/>
                </a:lnTo>
                <a:lnTo>
                  <a:pt x="0" y="22"/>
                </a:lnTo>
                <a:lnTo>
                  <a:pt x="0" y="27"/>
                </a:lnTo>
                <a:lnTo>
                  <a:pt x="0" y="33"/>
                </a:lnTo>
                <a:lnTo>
                  <a:pt x="0" y="38"/>
                </a:lnTo>
                <a:lnTo>
                  <a:pt x="0" y="38"/>
                </a:lnTo>
                <a:lnTo>
                  <a:pt x="0" y="43"/>
                </a:lnTo>
                <a:lnTo>
                  <a:pt x="0" y="49"/>
                </a:lnTo>
                <a:lnTo>
                  <a:pt x="6" y="54"/>
                </a:lnTo>
                <a:lnTo>
                  <a:pt x="6" y="54"/>
                </a:lnTo>
                <a:lnTo>
                  <a:pt x="12" y="60"/>
                </a:lnTo>
                <a:lnTo>
                  <a:pt x="12" y="65"/>
                </a:lnTo>
                <a:lnTo>
                  <a:pt x="18" y="65"/>
                </a:lnTo>
                <a:lnTo>
                  <a:pt x="24" y="65"/>
                </a:lnTo>
                <a:lnTo>
                  <a:pt x="24" y="70"/>
                </a:lnTo>
                <a:lnTo>
                  <a:pt x="30" y="70"/>
                </a:lnTo>
                <a:lnTo>
                  <a:pt x="36" y="70"/>
                </a:lnTo>
                <a:lnTo>
                  <a:pt x="41" y="70"/>
                </a:lnTo>
                <a:lnTo>
                  <a:pt x="41" y="70"/>
                </a:lnTo>
                <a:lnTo>
                  <a:pt x="47" y="70"/>
                </a:lnTo>
                <a:lnTo>
                  <a:pt x="53" y="65"/>
                </a:lnTo>
                <a:lnTo>
                  <a:pt x="59" y="65"/>
                </a:lnTo>
                <a:lnTo>
                  <a:pt x="59" y="65"/>
                </a:lnTo>
                <a:lnTo>
                  <a:pt x="65" y="60"/>
                </a:lnTo>
                <a:lnTo>
                  <a:pt x="65" y="54"/>
                </a:lnTo>
                <a:lnTo>
                  <a:pt x="71" y="54"/>
                </a:lnTo>
                <a:lnTo>
                  <a:pt x="71" y="49"/>
                </a:lnTo>
                <a:lnTo>
                  <a:pt x="71" y="43"/>
                </a:lnTo>
                <a:lnTo>
                  <a:pt x="76" y="38"/>
                </a:lnTo>
                <a:lnTo>
                  <a:pt x="76" y="38"/>
                </a:lnTo>
                <a:lnTo>
                  <a:pt x="76" y="3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3" name="Freeform 34">
            <a:extLst>
              <a:ext uri="{FF2B5EF4-FFF2-40B4-BE49-F238E27FC236}">
                <a16:creationId xmlns:a16="http://schemas.microsoft.com/office/drawing/2014/main" xmlns="" id="{89DDDA18-BA10-451E-9736-C69005E2FC22}"/>
              </a:ext>
            </a:extLst>
          </xdr:cNvPr>
          <xdr:cNvSpPr>
            <a:spLocks/>
          </xdr:cNvSpPr>
        </xdr:nvSpPr>
        <xdr:spPr bwMode="auto">
          <a:xfrm>
            <a:off x="2094" y="1278"/>
            <a:ext cx="76" cy="70"/>
          </a:xfrm>
          <a:custGeom>
            <a:avLst/>
            <a:gdLst>
              <a:gd name="T0" fmla="*/ 13 w 13"/>
              <a:gd name="T1" fmla="*/ 6 h 13"/>
              <a:gd name="T2" fmla="*/ 12 w 13"/>
              <a:gd name="T3" fmla="*/ 5 h 13"/>
              <a:gd name="T4" fmla="*/ 12 w 13"/>
              <a:gd name="T5" fmla="*/ 4 h 13"/>
              <a:gd name="T6" fmla="*/ 12 w 13"/>
              <a:gd name="T7" fmla="*/ 4 h 13"/>
              <a:gd name="T8" fmla="*/ 11 w 13"/>
              <a:gd name="T9" fmla="*/ 3 h 13"/>
              <a:gd name="T10" fmla="*/ 11 w 13"/>
              <a:gd name="T11" fmla="*/ 2 h 13"/>
              <a:gd name="T12" fmla="*/ 10 w 13"/>
              <a:gd name="T13" fmla="*/ 2 h 13"/>
              <a:gd name="T14" fmla="*/ 10 w 13"/>
              <a:gd name="T15" fmla="*/ 1 h 13"/>
              <a:gd name="T16" fmla="*/ 9 w 13"/>
              <a:gd name="T17" fmla="*/ 1 h 13"/>
              <a:gd name="T18" fmla="*/ 8 w 13"/>
              <a:gd name="T19" fmla="*/ 1 h 13"/>
              <a:gd name="T20" fmla="*/ 7 w 13"/>
              <a:gd name="T21" fmla="*/ 0 h 13"/>
              <a:gd name="T22" fmla="*/ 7 w 13"/>
              <a:gd name="T23" fmla="*/ 0 h 13"/>
              <a:gd name="T24" fmla="*/ 6 w 13"/>
              <a:gd name="T25" fmla="*/ 0 h 13"/>
              <a:gd name="T26" fmla="*/ 5 w 13"/>
              <a:gd name="T27" fmla="*/ 0 h 13"/>
              <a:gd name="T28" fmla="*/ 4 w 13"/>
              <a:gd name="T29" fmla="*/ 1 h 13"/>
              <a:gd name="T30" fmla="*/ 4 w 13"/>
              <a:gd name="T31" fmla="*/ 1 h 13"/>
              <a:gd name="T32" fmla="*/ 3 w 13"/>
              <a:gd name="T33" fmla="*/ 1 h 13"/>
              <a:gd name="T34" fmla="*/ 2 w 13"/>
              <a:gd name="T35" fmla="*/ 2 h 13"/>
              <a:gd name="T36" fmla="*/ 2 w 13"/>
              <a:gd name="T37" fmla="*/ 2 h 13"/>
              <a:gd name="T38" fmla="*/ 1 w 13"/>
              <a:gd name="T39" fmla="*/ 3 h 13"/>
              <a:gd name="T40" fmla="*/ 1 w 13"/>
              <a:gd name="T41" fmla="*/ 4 h 13"/>
              <a:gd name="T42" fmla="*/ 0 w 13"/>
              <a:gd name="T43" fmla="*/ 4 h 13"/>
              <a:gd name="T44" fmla="*/ 0 w 13"/>
              <a:gd name="T45" fmla="*/ 5 h 13"/>
              <a:gd name="T46" fmla="*/ 0 w 13"/>
              <a:gd name="T47" fmla="*/ 6 h 13"/>
              <a:gd name="T48" fmla="*/ 0 w 13"/>
              <a:gd name="T49" fmla="*/ 7 h 13"/>
              <a:gd name="T50" fmla="*/ 0 w 13"/>
              <a:gd name="T51" fmla="*/ 7 h 13"/>
              <a:gd name="T52" fmla="*/ 0 w 13"/>
              <a:gd name="T53" fmla="*/ 8 h 13"/>
              <a:gd name="T54" fmla="*/ 0 w 13"/>
              <a:gd name="T55" fmla="*/ 9 h 13"/>
              <a:gd name="T56" fmla="*/ 1 w 13"/>
              <a:gd name="T57" fmla="*/ 10 h 13"/>
              <a:gd name="T58" fmla="*/ 1 w 13"/>
              <a:gd name="T59" fmla="*/ 10 h 13"/>
              <a:gd name="T60" fmla="*/ 2 w 13"/>
              <a:gd name="T61" fmla="*/ 11 h 13"/>
              <a:gd name="T62" fmla="*/ 2 w 13"/>
              <a:gd name="T63" fmla="*/ 12 h 13"/>
              <a:gd name="T64" fmla="*/ 3 w 13"/>
              <a:gd name="T65" fmla="*/ 12 h 13"/>
              <a:gd name="T66" fmla="*/ 4 w 13"/>
              <a:gd name="T67" fmla="*/ 12 h 13"/>
              <a:gd name="T68" fmla="*/ 4 w 13"/>
              <a:gd name="T69" fmla="*/ 13 h 13"/>
              <a:gd name="T70" fmla="*/ 5 w 13"/>
              <a:gd name="T71" fmla="*/ 13 h 13"/>
              <a:gd name="T72" fmla="*/ 6 w 13"/>
              <a:gd name="T73" fmla="*/ 13 h 13"/>
              <a:gd name="T74" fmla="*/ 7 w 13"/>
              <a:gd name="T75" fmla="*/ 13 h 13"/>
              <a:gd name="T76" fmla="*/ 7 w 13"/>
              <a:gd name="T77" fmla="*/ 13 h 13"/>
              <a:gd name="T78" fmla="*/ 8 w 13"/>
              <a:gd name="T79" fmla="*/ 13 h 13"/>
              <a:gd name="T80" fmla="*/ 9 w 13"/>
              <a:gd name="T81" fmla="*/ 12 h 13"/>
              <a:gd name="T82" fmla="*/ 10 w 13"/>
              <a:gd name="T83" fmla="*/ 12 h 13"/>
              <a:gd name="T84" fmla="*/ 10 w 13"/>
              <a:gd name="T85" fmla="*/ 12 h 13"/>
              <a:gd name="T86" fmla="*/ 11 w 13"/>
              <a:gd name="T87" fmla="*/ 11 h 13"/>
              <a:gd name="T88" fmla="*/ 11 w 13"/>
              <a:gd name="T89" fmla="*/ 10 h 13"/>
              <a:gd name="T90" fmla="*/ 12 w 13"/>
              <a:gd name="T91" fmla="*/ 10 h 13"/>
              <a:gd name="T92" fmla="*/ 12 w 13"/>
              <a:gd name="T93" fmla="*/ 9 h 13"/>
              <a:gd name="T94" fmla="*/ 12 w 13"/>
              <a:gd name="T95" fmla="*/ 8 h 13"/>
              <a:gd name="T96" fmla="*/ 13 w 13"/>
              <a:gd name="T97" fmla="*/ 7 h 13"/>
              <a:gd name="T98" fmla="*/ 13 w 13"/>
              <a:gd name="T99" fmla="*/ 7 h 13"/>
              <a:gd name="T100" fmla="*/ 13 w 13"/>
              <a:gd name="T101" fmla="*/ 6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3" h="13">
                <a:moveTo>
                  <a:pt x="13" y="6"/>
                </a:moveTo>
                <a:lnTo>
                  <a:pt x="12" y="5"/>
                </a:lnTo>
                <a:lnTo>
                  <a:pt x="12" y="4"/>
                </a:lnTo>
                <a:lnTo>
                  <a:pt x="12" y="4"/>
                </a:lnTo>
                <a:lnTo>
                  <a:pt x="11" y="3"/>
                </a:lnTo>
                <a:lnTo>
                  <a:pt x="11" y="2"/>
                </a:lnTo>
                <a:lnTo>
                  <a:pt x="10" y="2"/>
                </a:lnTo>
                <a:lnTo>
                  <a:pt x="10" y="1"/>
                </a:lnTo>
                <a:lnTo>
                  <a:pt x="9" y="1"/>
                </a:lnTo>
                <a:lnTo>
                  <a:pt x="8" y="1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0"/>
                </a:lnTo>
                <a:lnTo>
                  <a:pt x="2" y="11"/>
                </a:lnTo>
                <a:lnTo>
                  <a:pt x="2" y="12"/>
                </a:lnTo>
                <a:lnTo>
                  <a:pt x="3" y="12"/>
                </a:lnTo>
                <a:lnTo>
                  <a:pt x="4" y="12"/>
                </a:lnTo>
                <a:lnTo>
                  <a:pt x="4" y="13"/>
                </a:lnTo>
                <a:lnTo>
                  <a:pt x="5" y="13"/>
                </a:lnTo>
                <a:lnTo>
                  <a:pt x="6" y="13"/>
                </a:lnTo>
                <a:lnTo>
                  <a:pt x="7" y="13"/>
                </a:lnTo>
                <a:lnTo>
                  <a:pt x="7" y="13"/>
                </a:lnTo>
                <a:lnTo>
                  <a:pt x="8" y="13"/>
                </a:lnTo>
                <a:lnTo>
                  <a:pt x="9" y="12"/>
                </a:lnTo>
                <a:lnTo>
                  <a:pt x="10" y="12"/>
                </a:lnTo>
                <a:lnTo>
                  <a:pt x="10" y="12"/>
                </a:lnTo>
                <a:lnTo>
                  <a:pt x="11" y="11"/>
                </a:lnTo>
                <a:lnTo>
                  <a:pt x="11" y="10"/>
                </a:lnTo>
                <a:lnTo>
                  <a:pt x="12" y="10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7"/>
                </a:lnTo>
                <a:lnTo>
                  <a:pt x="13" y="6"/>
                </a:lnTo>
              </a:path>
            </a:pathLst>
          </a:custGeom>
          <a:noFill/>
          <a:ln w="9525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xmlns="" id="{A6F65DD9-1536-4772-92A3-9CB1AB062895}"/>
              </a:ext>
            </a:extLst>
          </xdr:cNvPr>
          <xdr:cNvSpPr>
            <a:spLocks noChangeArrowheads="1"/>
          </xdr:cNvSpPr>
        </xdr:nvSpPr>
        <xdr:spPr bwMode="auto">
          <a:xfrm>
            <a:off x="2793" y="459"/>
            <a:ext cx="752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xmlns="" id="{11C42BE3-0C3B-4F5E-934E-4E564B46ABE0}"/>
              </a:ext>
            </a:extLst>
          </xdr:cNvPr>
          <xdr:cNvSpPr>
            <a:spLocks noChangeArrowheads="1"/>
          </xdr:cNvSpPr>
        </xdr:nvSpPr>
        <xdr:spPr bwMode="auto">
          <a:xfrm>
            <a:off x="5180" y="1197"/>
            <a:ext cx="298" cy="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TCA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xmlns="" id="{AE7231C7-905E-4255-9981-598C3C06EB1F}"/>
              </a:ext>
            </a:extLst>
          </xdr:cNvPr>
          <xdr:cNvSpPr>
            <a:spLocks noChangeArrowheads="1"/>
          </xdr:cNvSpPr>
        </xdr:nvSpPr>
        <xdr:spPr bwMode="auto">
          <a:xfrm>
            <a:off x="4868" y="2999"/>
            <a:ext cx="338" cy="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SSRI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xmlns="" id="{A4C726A4-A63B-4C8F-A51C-786BAD968001}"/>
              </a:ext>
            </a:extLst>
          </xdr:cNvPr>
          <xdr:cNvSpPr>
            <a:spLocks noChangeArrowheads="1"/>
          </xdr:cNvSpPr>
        </xdr:nvSpPr>
        <xdr:spPr bwMode="auto">
          <a:xfrm>
            <a:off x="2577" y="3754"/>
            <a:ext cx="682" cy="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xmlns="" id="{98BC8344-ED9C-45AB-AB5A-C18773D52EFA}"/>
              </a:ext>
            </a:extLst>
          </xdr:cNvPr>
          <xdr:cNvSpPr>
            <a:spLocks noChangeArrowheads="1"/>
          </xdr:cNvSpPr>
        </xdr:nvSpPr>
        <xdr:spPr bwMode="auto">
          <a:xfrm>
            <a:off x="1451" y="2918"/>
            <a:ext cx="470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CBT/CT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xmlns="" id="{291AB658-09FA-4B60-8932-573CF6EB6635}"/>
              </a:ext>
            </a:extLst>
          </xdr:cNvPr>
          <xdr:cNvSpPr>
            <a:spLocks noChangeArrowheads="1"/>
          </xdr:cNvSpPr>
        </xdr:nvSpPr>
        <xdr:spPr bwMode="auto">
          <a:xfrm>
            <a:off x="1759" y="966"/>
            <a:ext cx="742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4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CBT/CT+ AD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xmlns="" id="{BCF0844B-EB90-4EBA-8C56-D5EDC08CA0FA}"/>
              </a:ext>
            </a:extLst>
          </xdr:cNvPr>
          <xdr:cNvSpPr>
            <a:spLocks noChangeArrowheads="1"/>
          </xdr:cNvSpPr>
        </xdr:nvSpPr>
        <xdr:spPr bwMode="auto">
          <a:xfrm>
            <a:off x="3543" y="6"/>
            <a:ext cx="104" cy="1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18</xdr:col>
      <xdr:colOff>189574</xdr:colOff>
      <xdr:row>37</xdr:row>
      <xdr:rowOff>73753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2450B41-6A04-49BC-AF99-1281D6813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6895174" cy="6931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3"/>
  <sheetViews>
    <sheetView workbookViewId="0">
      <selection activeCell="C18" sqref="C18"/>
    </sheetView>
  </sheetViews>
  <sheetFormatPr defaultRowHeight="15" x14ac:dyDescent="0.25"/>
  <cols>
    <col min="1" max="1" width="9.5703125" bestFit="1" customWidth="1"/>
    <col min="2" max="2" width="9.5703125" customWidth="1"/>
    <col min="3" max="3" width="45.42578125" bestFit="1" customWidth="1"/>
    <col min="4" max="4" width="9.42578125" bestFit="1" customWidth="1"/>
    <col min="5" max="5" width="9.42578125" customWidth="1"/>
    <col min="6" max="6" width="68.28515625" bestFit="1" customWidth="1"/>
    <col min="19" max="19" width="16.7109375" bestFit="1" customWidth="1"/>
    <col min="41" max="41" width="13.5703125" customWidth="1"/>
  </cols>
  <sheetData>
    <row r="1" spans="1:49" x14ac:dyDescent="0.25">
      <c r="A1" t="s">
        <v>58</v>
      </c>
      <c r="I1" s="1" t="s">
        <v>59</v>
      </c>
      <c r="S1" s="1" t="s">
        <v>60</v>
      </c>
      <c r="AD1" t="s">
        <v>61</v>
      </c>
      <c r="AO1" t="s">
        <v>62</v>
      </c>
    </row>
    <row r="2" spans="1:49" x14ac:dyDescent="0.25">
      <c r="A2" s="1" t="s">
        <v>63</v>
      </c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  <c r="I2" t="s">
        <v>69</v>
      </c>
      <c r="J2" t="s">
        <v>4</v>
      </c>
      <c r="K2" t="s">
        <v>70</v>
      </c>
      <c r="L2" t="s">
        <v>71</v>
      </c>
      <c r="M2" s="20">
        <v>2.5000000000000001E-2</v>
      </c>
      <c r="N2" t="s">
        <v>5</v>
      </c>
      <c r="O2" s="20">
        <v>0.97499999999999998</v>
      </c>
      <c r="P2" t="s">
        <v>72</v>
      </c>
      <c r="Q2" t="s">
        <v>73</v>
      </c>
      <c r="S2" t="s">
        <v>69</v>
      </c>
      <c r="T2" t="s">
        <v>4</v>
      </c>
      <c r="U2" t="s">
        <v>70</v>
      </c>
      <c r="V2" t="s">
        <v>71</v>
      </c>
      <c r="W2" s="20">
        <v>2.5000000000000001E-2</v>
      </c>
      <c r="X2" t="s">
        <v>5</v>
      </c>
      <c r="Y2" s="20">
        <v>0.97499999999999998</v>
      </c>
      <c r="Z2" t="s">
        <v>72</v>
      </c>
      <c r="AA2" t="s">
        <v>73</v>
      </c>
      <c r="AD2" s="1" t="s">
        <v>69</v>
      </c>
      <c r="AE2" s="1" t="s">
        <v>4</v>
      </c>
      <c r="AF2" s="1" t="s">
        <v>70</v>
      </c>
      <c r="AG2" s="1" t="s">
        <v>71</v>
      </c>
      <c r="AH2" s="21">
        <v>2.5000000000000001E-2</v>
      </c>
      <c r="AI2" s="1" t="s">
        <v>5</v>
      </c>
      <c r="AJ2" s="21">
        <v>0.97499999999999998</v>
      </c>
      <c r="AK2" s="1" t="s">
        <v>72</v>
      </c>
      <c r="AL2" s="1" t="s">
        <v>73</v>
      </c>
      <c r="AO2" s="1" t="s">
        <v>69</v>
      </c>
      <c r="AP2" s="1" t="s">
        <v>4</v>
      </c>
      <c r="AQ2" s="1" t="s">
        <v>70</v>
      </c>
      <c r="AR2" s="1" t="s">
        <v>71</v>
      </c>
      <c r="AS2" s="21">
        <v>2.5000000000000001E-2</v>
      </c>
      <c r="AT2" s="1" t="s">
        <v>5</v>
      </c>
      <c r="AU2" s="21">
        <v>0.97499999999999998</v>
      </c>
      <c r="AV2" s="1" t="s">
        <v>72</v>
      </c>
      <c r="AW2" s="1" t="s">
        <v>73</v>
      </c>
    </row>
    <row r="3" spans="1:49" x14ac:dyDescent="0.25">
      <c r="A3">
        <v>1</v>
      </c>
      <c r="B3" s="31">
        <v>1</v>
      </c>
      <c r="C3" t="s">
        <v>0</v>
      </c>
      <c r="D3">
        <v>1</v>
      </c>
      <c r="E3" s="31">
        <v>1</v>
      </c>
      <c r="F3" t="s">
        <v>0</v>
      </c>
      <c r="I3" t="s">
        <v>248</v>
      </c>
      <c r="J3">
        <v>1.82</v>
      </c>
      <c r="K3">
        <v>0.49409999999999998</v>
      </c>
      <c r="L3">
        <v>4.6950000000000004E-3</v>
      </c>
      <c r="M3">
        <v>0.80330000000000001</v>
      </c>
      <c r="N3">
        <v>1.823</v>
      </c>
      <c r="O3">
        <v>2.8180000000000001</v>
      </c>
      <c r="P3">
        <v>40001</v>
      </c>
      <c r="Q3">
        <v>120000</v>
      </c>
      <c r="S3" t="s">
        <v>165</v>
      </c>
      <c r="T3">
        <v>1.8089999999999999</v>
      </c>
      <c r="U3">
        <v>0.34789999999999999</v>
      </c>
      <c r="V3">
        <v>3.8479999999999999E-3</v>
      </c>
      <c r="W3">
        <v>1.113</v>
      </c>
      <c r="X3">
        <v>1.8120000000000001</v>
      </c>
      <c r="Y3">
        <v>2.5</v>
      </c>
      <c r="Z3">
        <v>40001</v>
      </c>
      <c r="AA3">
        <v>120000</v>
      </c>
      <c r="AC3">
        <v>1</v>
      </c>
      <c r="AD3" t="s">
        <v>147</v>
      </c>
      <c r="AE3">
        <v>3.2919999999999998</v>
      </c>
      <c r="AF3">
        <v>1.3859999999999999</v>
      </c>
      <c r="AG3">
        <v>3.6389999999999999E-2</v>
      </c>
      <c r="AH3">
        <v>1</v>
      </c>
      <c r="AI3">
        <v>3</v>
      </c>
      <c r="AJ3">
        <v>5</v>
      </c>
      <c r="AK3">
        <v>40001</v>
      </c>
      <c r="AL3">
        <v>120000</v>
      </c>
      <c r="AN3">
        <v>1</v>
      </c>
      <c r="AO3" t="s">
        <v>159</v>
      </c>
      <c r="AP3">
        <v>2.1440000000000001</v>
      </c>
      <c r="AQ3">
        <v>0.72070000000000001</v>
      </c>
      <c r="AR3">
        <v>1.83E-2</v>
      </c>
      <c r="AS3">
        <v>1</v>
      </c>
      <c r="AT3">
        <v>2</v>
      </c>
      <c r="AU3">
        <v>3</v>
      </c>
      <c r="AV3">
        <v>40001</v>
      </c>
      <c r="AW3">
        <v>120000</v>
      </c>
    </row>
    <row r="4" spans="1:49" x14ac:dyDescent="0.25">
      <c r="A4">
        <v>2</v>
      </c>
      <c r="B4" s="31"/>
      <c r="C4" t="s">
        <v>45</v>
      </c>
      <c r="D4">
        <v>2</v>
      </c>
      <c r="E4" s="31">
        <v>2</v>
      </c>
      <c r="F4" t="s">
        <v>46</v>
      </c>
      <c r="I4" t="s">
        <v>249</v>
      </c>
      <c r="J4">
        <v>1.782</v>
      </c>
      <c r="K4">
        <v>0.30620000000000003</v>
      </c>
      <c r="L4">
        <v>3.4770000000000001E-3</v>
      </c>
      <c r="M4">
        <v>1.1859999999999999</v>
      </c>
      <c r="N4">
        <v>1.78</v>
      </c>
      <c r="O4">
        <v>2.3959999999999999</v>
      </c>
      <c r="P4">
        <v>40001</v>
      </c>
      <c r="Q4">
        <v>120000</v>
      </c>
      <c r="S4" t="s">
        <v>166</v>
      </c>
      <c r="T4">
        <v>1.274</v>
      </c>
      <c r="U4">
        <v>0.33550000000000002</v>
      </c>
      <c r="V4">
        <v>3.6350000000000002E-3</v>
      </c>
      <c r="W4">
        <v>0.63819999999999999</v>
      </c>
      <c r="X4">
        <v>1.264</v>
      </c>
      <c r="Y4">
        <v>1.966</v>
      </c>
      <c r="Z4">
        <v>40001</v>
      </c>
      <c r="AA4">
        <v>120000</v>
      </c>
      <c r="AC4">
        <v>2</v>
      </c>
      <c r="AD4" t="s">
        <v>148</v>
      </c>
      <c r="AE4">
        <v>10.130000000000001</v>
      </c>
      <c r="AF4">
        <v>1.5740000000000001</v>
      </c>
      <c r="AG4">
        <v>2.2159999999999999E-2</v>
      </c>
      <c r="AH4">
        <v>6</v>
      </c>
      <c r="AI4">
        <v>10</v>
      </c>
      <c r="AJ4">
        <v>12</v>
      </c>
      <c r="AK4">
        <v>40001</v>
      </c>
      <c r="AL4">
        <v>120000</v>
      </c>
      <c r="AN4">
        <v>2</v>
      </c>
      <c r="AO4" t="s">
        <v>160</v>
      </c>
      <c r="AP4">
        <v>5.1829999999999998</v>
      </c>
      <c r="AQ4">
        <v>0.81689999999999996</v>
      </c>
      <c r="AR4">
        <v>1.0580000000000001E-2</v>
      </c>
      <c r="AS4">
        <v>3</v>
      </c>
      <c r="AT4">
        <v>5</v>
      </c>
      <c r="AU4">
        <v>6</v>
      </c>
      <c r="AV4">
        <v>40001</v>
      </c>
      <c r="AW4">
        <v>120000</v>
      </c>
    </row>
    <row r="5" spans="1:49" x14ac:dyDescent="0.25">
      <c r="A5">
        <v>3</v>
      </c>
      <c r="B5" s="31">
        <v>2</v>
      </c>
      <c r="C5" t="s">
        <v>47</v>
      </c>
      <c r="D5">
        <v>2</v>
      </c>
      <c r="E5" s="31">
        <v>2</v>
      </c>
      <c r="F5" t="s">
        <v>46</v>
      </c>
      <c r="I5" t="s">
        <v>250</v>
      </c>
      <c r="J5">
        <v>1.929</v>
      </c>
      <c r="K5">
        <v>0.30220000000000002</v>
      </c>
      <c r="L5">
        <v>3.2030000000000001E-3</v>
      </c>
      <c r="M5">
        <v>1.345</v>
      </c>
      <c r="N5">
        <v>1.9239999999999999</v>
      </c>
      <c r="O5">
        <v>2.536</v>
      </c>
      <c r="P5">
        <v>40001</v>
      </c>
      <c r="Q5">
        <v>120000</v>
      </c>
      <c r="S5" t="s">
        <v>167</v>
      </c>
      <c r="T5">
        <v>1.8080000000000001</v>
      </c>
      <c r="U5">
        <v>0.45519999999999999</v>
      </c>
      <c r="V5">
        <v>4.2779999999999997E-3</v>
      </c>
      <c r="W5">
        <v>0.92449999999999999</v>
      </c>
      <c r="X5">
        <v>1.802</v>
      </c>
      <c r="Y5">
        <v>2.7280000000000002</v>
      </c>
      <c r="Z5">
        <v>40001</v>
      </c>
      <c r="AA5">
        <v>120000</v>
      </c>
      <c r="AC5">
        <v>3</v>
      </c>
      <c r="AD5" t="s">
        <v>149</v>
      </c>
      <c r="AE5">
        <v>9.5399999999999991</v>
      </c>
      <c r="AF5">
        <v>2.1930000000000001</v>
      </c>
      <c r="AG5">
        <v>2.4649999999999998E-2</v>
      </c>
      <c r="AH5">
        <v>4</v>
      </c>
      <c r="AI5">
        <v>10</v>
      </c>
      <c r="AJ5">
        <v>12</v>
      </c>
      <c r="AK5">
        <v>40001</v>
      </c>
      <c r="AL5">
        <v>120000</v>
      </c>
      <c r="AN5">
        <v>3</v>
      </c>
      <c r="AO5" t="s">
        <v>161</v>
      </c>
      <c r="AP5">
        <v>3.895</v>
      </c>
      <c r="AQ5">
        <v>0.77759999999999996</v>
      </c>
      <c r="AR5">
        <v>1.2540000000000001E-2</v>
      </c>
      <c r="AS5">
        <v>2</v>
      </c>
      <c r="AT5">
        <v>4</v>
      </c>
      <c r="AU5">
        <v>6</v>
      </c>
      <c r="AV5">
        <v>40001</v>
      </c>
      <c r="AW5">
        <v>120000</v>
      </c>
    </row>
    <row r="6" spans="1:49" x14ac:dyDescent="0.25">
      <c r="A6">
        <v>4</v>
      </c>
      <c r="B6" s="31"/>
      <c r="C6" t="s">
        <v>48</v>
      </c>
      <c r="D6">
        <v>2</v>
      </c>
      <c r="E6" s="31">
        <v>2</v>
      </c>
      <c r="F6" t="s">
        <v>46</v>
      </c>
      <c r="I6" t="s">
        <v>251</v>
      </c>
      <c r="J6">
        <v>1.704</v>
      </c>
      <c r="K6">
        <v>0.44950000000000001</v>
      </c>
      <c r="L6">
        <v>4.2839999999999996E-3</v>
      </c>
      <c r="M6">
        <v>0.75849999999999995</v>
      </c>
      <c r="N6">
        <v>1.7210000000000001</v>
      </c>
      <c r="O6">
        <v>2.5630000000000002</v>
      </c>
      <c r="P6">
        <v>40001</v>
      </c>
      <c r="Q6">
        <v>120000</v>
      </c>
      <c r="S6" t="s">
        <v>168</v>
      </c>
      <c r="T6">
        <v>-1.4179999999999999</v>
      </c>
      <c r="U6">
        <v>1.847</v>
      </c>
      <c r="V6">
        <v>5.3900000000000003E-2</v>
      </c>
      <c r="W6">
        <v>-5.2889999999999997</v>
      </c>
      <c r="X6">
        <v>-1.3149999999999999</v>
      </c>
      <c r="Y6">
        <v>1.901</v>
      </c>
      <c r="Z6">
        <v>40001</v>
      </c>
      <c r="AA6">
        <v>120000</v>
      </c>
      <c r="AC6">
        <v>4</v>
      </c>
      <c r="AD6" t="s">
        <v>150</v>
      </c>
      <c r="AE6">
        <v>8.1609999999999996</v>
      </c>
      <c r="AF6">
        <v>1.994</v>
      </c>
      <c r="AG6">
        <v>2.4879999999999999E-2</v>
      </c>
      <c r="AH6">
        <v>4</v>
      </c>
      <c r="AI6">
        <v>8</v>
      </c>
      <c r="AJ6">
        <v>12</v>
      </c>
      <c r="AK6">
        <v>40001</v>
      </c>
      <c r="AL6">
        <v>120000</v>
      </c>
      <c r="AN6">
        <v>4</v>
      </c>
      <c r="AO6" t="s">
        <v>162</v>
      </c>
      <c r="AP6">
        <v>5.133</v>
      </c>
      <c r="AQ6">
        <v>0.89890000000000003</v>
      </c>
      <c r="AR6">
        <v>1.14E-2</v>
      </c>
      <c r="AS6">
        <v>3</v>
      </c>
      <c r="AT6">
        <v>5</v>
      </c>
      <c r="AU6">
        <v>6</v>
      </c>
      <c r="AV6">
        <v>40001</v>
      </c>
      <c r="AW6">
        <v>120000</v>
      </c>
    </row>
    <row r="7" spans="1:49" x14ac:dyDescent="0.25">
      <c r="A7">
        <v>5</v>
      </c>
      <c r="B7" s="31">
        <v>3</v>
      </c>
      <c r="C7" t="s">
        <v>49</v>
      </c>
      <c r="D7">
        <v>2</v>
      </c>
      <c r="E7" s="31">
        <v>2</v>
      </c>
      <c r="F7" t="s">
        <v>46</v>
      </c>
      <c r="I7" t="s">
        <v>252</v>
      </c>
      <c r="J7">
        <v>1.4219999999999999</v>
      </c>
      <c r="K7">
        <v>0.38419999999999999</v>
      </c>
      <c r="L7">
        <v>3.8570000000000002E-3</v>
      </c>
      <c r="M7">
        <v>0.7077</v>
      </c>
      <c r="N7">
        <v>1.4059999999999999</v>
      </c>
      <c r="O7">
        <v>2.2250000000000001</v>
      </c>
      <c r="P7">
        <v>40001</v>
      </c>
      <c r="Q7">
        <v>120000</v>
      </c>
      <c r="S7" t="s">
        <v>169</v>
      </c>
      <c r="T7">
        <v>0.4582</v>
      </c>
      <c r="U7">
        <v>1.5309999999999999</v>
      </c>
      <c r="V7">
        <v>4.1750000000000002E-2</v>
      </c>
      <c r="W7">
        <v>-2.6819999999999999</v>
      </c>
      <c r="X7">
        <v>0.48820000000000002</v>
      </c>
      <c r="Y7">
        <v>3.371</v>
      </c>
      <c r="Z7">
        <v>40001</v>
      </c>
      <c r="AA7">
        <v>120000</v>
      </c>
      <c r="AC7">
        <v>5</v>
      </c>
      <c r="AD7" t="s">
        <v>151</v>
      </c>
      <c r="AE7">
        <v>7.3330000000000002</v>
      </c>
      <c r="AF7">
        <v>1.9179999999999999</v>
      </c>
      <c r="AG7">
        <v>2.2380000000000001E-2</v>
      </c>
      <c r="AH7">
        <v>4</v>
      </c>
      <c r="AI7">
        <v>7</v>
      </c>
      <c r="AJ7">
        <v>11</v>
      </c>
      <c r="AK7">
        <v>40001</v>
      </c>
      <c r="AL7">
        <v>120000</v>
      </c>
      <c r="AN7">
        <v>5</v>
      </c>
      <c r="AO7" t="s">
        <v>163</v>
      </c>
      <c r="AP7">
        <v>1.4770000000000001</v>
      </c>
      <c r="AQ7">
        <v>0.96419999999999995</v>
      </c>
      <c r="AR7">
        <v>2.0660000000000001E-2</v>
      </c>
      <c r="AS7">
        <v>1</v>
      </c>
      <c r="AT7">
        <v>1</v>
      </c>
      <c r="AU7">
        <v>5</v>
      </c>
      <c r="AV7">
        <v>40001</v>
      </c>
      <c r="AW7">
        <v>120000</v>
      </c>
    </row>
    <row r="8" spans="1:49" x14ac:dyDescent="0.25">
      <c r="A8">
        <v>6</v>
      </c>
      <c r="B8" s="31">
        <v>4</v>
      </c>
      <c r="C8" t="s">
        <v>51</v>
      </c>
      <c r="D8">
        <v>3</v>
      </c>
      <c r="E8" s="31">
        <v>3</v>
      </c>
      <c r="F8" t="s">
        <v>50</v>
      </c>
      <c r="I8" t="s">
        <v>253</v>
      </c>
      <c r="J8">
        <v>1.282</v>
      </c>
      <c r="K8">
        <v>0.37909999999999999</v>
      </c>
      <c r="L8">
        <v>4.0730000000000002E-3</v>
      </c>
      <c r="M8">
        <v>0.56279999999999997</v>
      </c>
      <c r="N8">
        <v>1.2709999999999999</v>
      </c>
      <c r="O8">
        <v>2.06</v>
      </c>
      <c r="P8">
        <v>40001</v>
      </c>
      <c r="Q8">
        <v>120000</v>
      </c>
      <c r="S8" t="s">
        <v>170</v>
      </c>
      <c r="T8">
        <v>-0.53569999999999995</v>
      </c>
      <c r="U8">
        <v>0.43980000000000002</v>
      </c>
      <c r="V8">
        <v>3.49E-3</v>
      </c>
      <c r="W8">
        <v>-1.389</v>
      </c>
      <c r="X8">
        <v>-0.54249999999999998</v>
      </c>
      <c r="Y8">
        <v>0.34970000000000001</v>
      </c>
      <c r="Z8">
        <v>40001</v>
      </c>
      <c r="AA8">
        <v>120000</v>
      </c>
      <c r="AC8">
        <v>6</v>
      </c>
      <c r="AD8" t="s">
        <v>152</v>
      </c>
      <c r="AE8">
        <v>6.0510000000000002</v>
      </c>
      <c r="AF8">
        <v>1.6559999999999999</v>
      </c>
      <c r="AG8">
        <v>2.9430000000000001E-2</v>
      </c>
      <c r="AH8">
        <v>3</v>
      </c>
      <c r="AI8">
        <v>6</v>
      </c>
      <c r="AJ8">
        <v>9</v>
      </c>
      <c r="AK8">
        <v>40001</v>
      </c>
      <c r="AL8">
        <v>120000</v>
      </c>
      <c r="AN8">
        <v>6</v>
      </c>
      <c r="AO8" t="s">
        <v>164</v>
      </c>
      <c r="AP8">
        <v>3.1669999999999998</v>
      </c>
      <c r="AQ8">
        <v>1.508</v>
      </c>
      <c r="AR8">
        <v>3.5319999999999997E-2</v>
      </c>
      <c r="AS8">
        <v>1</v>
      </c>
      <c r="AT8">
        <v>3</v>
      </c>
      <c r="AU8">
        <v>6</v>
      </c>
      <c r="AV8">
        <v>40001</v>
      </c>
      <c r="AW8">
        <v>120000</v>
      </c>
    </row>
    <row r="9" spans="1:49" x14ac:dyDescent="0.25">
      <c r="A9">
        <v>7</v>
      </c>
      <c r="B9" s="31">
        <v>5</v>
      </c>
      <c r="C9" t="s">
        <v>52</v>
      </c>
      <c r="D9">
        <v>3</v>
      </c>
      <c r="E9" s="31">
        <v>3</v>
      </c>
      <c r="F9" t="s">
        <v>50</v>
      </c>
      <c r="I9" t="s">
        <v>254</v>
      </c>
      <c r="J9">
        <v>1.069</v>
      </c>
      <c r="K9">
        <v>0.28760000000000002</v>
      </c>
      <c r="L9">
        <v>3.1050000000000001E-3</v>
      </c>
      <c r="M9">
        <v>0.52049999999999996</v>
      </c>
      <c r="N9">
        <v>1.0620000000000001</v>
      </c>
      <c r="O9">
        <v>1.657</v>
      </c>
      <c r="P9">
        <v>40001</v>
      </c>
      <c r="Q9">
        <v>120000</v>
      </c>
      <c r="S9" t="s">
        <v>171</v>
      </c>
      <c r="T9">
        <v>-1.4450000000000001E-3</v>
      </c>
      <c r="U9">
        <v>0.51400000000000001</v>
      </c>
      <c r="V9">
        <v>3.9039999999999999E-3</v>
      </c>
      <c r="W9">
        <v>-1.0069999999999999</v>
      </c>
      <c r="X9">
        <v>-4.7200000000000002E-3</v>
      </c>
      <c r="Y9">
        <v>1.0189999999999999</v>
      </c>
      <c r="Z9">
        <v>40001</v>
      </c>
      <c r="AA9">
        <v>120000</v>
      </c>
      <c r="AC9">
        <v>7</v>
      </c>
      <c r="AD9" t="s">
        <v>153</v>
      </c>
      <c r="AE9">
        <v>7.5570000000000004</v>
      </c>
      <c r="AF9">
        <v>2.13</v>
      </c>
      <c r="AG9">
        <v>2.5399999999999999E-2</v>
      </c>
      <c r="AH9">
        <v>4</v>
      </c>
      <c r="AI9">
        <v>8</v>
      </c>
      <c r="AJ9">
        <v>12</v>
      </c>
      <c r="AK9">
        <v>40001</v>
      </c>
      <c r="AL9">
        <v>120000</v>
      </c>
    </row>
    <row r="10" spans="1:49" x14ac:dyDescent="0.25">
      <c r="A10">
        <v>8</v>
      </c>
      <c r="B10" s="31">
        <v>6</v>
      </c>
      <c r="C10" t="s">
        <v>53</v>
      </c>
      <c r="D10">
        <v>3</v>
      </c>
      <c r="E10" s="31">
        <v>3</v>
      </c>
      <c r="F10" t="s">
        <v>50</v>
      </c>
      <c r="I10" t="s">
        <v>255</v>
      </c>
      <c r="J10">
        <v>1.319</v>
      </c>
      <c r="K10">
        <v>0.41920000000000002</v>
      </c>
      <c r="L10">
        <v>3.7330000000000002E-3</v>
      </c>
      <c r="M10">
        <v>0.52500000000000002</v>
      </c>
      <c r="N10">
        <v>1.3029999999999999</v>
      </c>
      <c r="O10">
        <v>2.1920000000000002</v>
      </c>
      <c r="P10">
        <v>40001</v>
      </c>
      <c r="Q10">
        <v>120000</v>
      </c>
      <c r="S10" t="s">
        <v>172</v>
      </c>
      <c r="T10">
        <v>-3.2280000000000002</v>
      </c>
      <c r="U10">
        <v>1.84</v>
      </c>
      <c r="V10">
        <v>5.2749999999999998E-2</v>
      </c>
      <c r="W10">
        <v>-7.1020000000000003</v>
      </c>
      <c r="X10">
        <v>-3.121</v>
      </c>
      <c r="Y10">
        <v>6.4640000000000003E-2</v>
      </c>
      <c r="Z10">
        <v>40001</v>
      </c>
      <c r="AA10">
        <v>120000</v>
      </c>
      <c r="AC10">
        <v>8</v>
      </c>
      <c r="AD10" t="s">
        <v>154</v>
      </c>
      <c r="AE10">
        <v>10.01</v>
      </c>
      <c r="AF10">
        <v>2.0449999999999999</v>
      </c>
      <c r="AG10">
        <v>2.419E-2</v>
      </c>
      <c r="AH10">
        <v>5</v>
      </c>
      <c r="AI10">
        <v>10</v>
      </c>
      <c r="AJ10">
        <v>12</v>
      </c>
      <c r="AK10">
        <v>40001</v>
      </c>
      <c r="AL10">
        <v>120000</v>
      </c>
    </row>
    <row r="11" spans="1:49" x14ac:dyDescent="0.25">
      <c r="A11">
        <v>9</v>
      </c>
      <c r="B11" s="31">
        <v>7</v>
      </c>
      <c r="C11" t="s">
        <v>54</v>
      </c>
      <c r="D11">
        <v>3</v>
      </c>
      <c r="E11" s="31">
        <v>3</v>
      </c>
      <c r="F11" t="s">
        <v>50</v>
      </c>
      <c r="I11" t="s">
        <v>256</v>
      </c>
      <c r="J11">
        <v>1.8080000000000001</v>
      </c>
      <c r="K11">
        <v>0.45519999999999999</v>
      </c>
      <c r="L11">
        <v>4.2779999999999997E-3</v>
      </c>
      <c r="M11">
        <v>0.92449999999999999</v>
      </c>
      <c r="N11">
        <v>1.802</v>
      </c>
      <c r="O11">
        <v>2.7280000000000002</v>
      </c>
      <c r="P11">
        <v>40001</v>
      </c>
      <c r="Q11">
        <v>120000</v>
      </c>
      <c r="S11" t="s">
        <v>173</v>
      </c>
      <c r="T11">
        <v>-1.351</v>
      </c>
      <c r="U11">
        <v>1.54</v>
      </c>
      <c r="V11">
        <v>4.0680000000000001E-2</v>
      </c>
      <c r="W11">
        <v>-4.5060000000000002</v>
      </c>
      <c r="X11">
        <v>-1.32</v>
      </c>
      <c r="Y11">
        <v>1.575</v>
      </c>
      <c r="Z11">
        <v>40001</v>
      </c>
      <c r="AA11">
        <v>120000</v>
      </c>
      <c r="AC11">
        <v>9</v>
      </c>
      <c r="AD11" t="s">
        <v>155</v>
      </c>
      <c r="AE11">
        <v>2.331</v>
      </c>
      <c r="AF11">
        <v>2.0230000000000001</v>
      </c>
      <c r="AG11">
        <v>3.9010000000000003E-2</v>
      </c>
      <c r="AH11">
        <v>1</v>
      </c>
      <c r="AI11">
        <v>2</v>
      </c>
      <c r="AJ11">
        <v>9</v>
      </c>
      <c r="AK11">
        <v>40001</v>
      </c>
      <c r="AL11">
        <v>120000</v>
      </c>
    </row>
    <row r="12" spans="1:49" x14ac:dyDescent="0.25">
      <c r="A12">
        <v>10</v>
      </c>
      <c r="B12" s="31">
        <v>8</v>
      </c>
      <c r="C12" t="s">
        <v>87</v>
      </c>
      <c r="D12">
        <v>4</v>
      </c>
      <c r="E12" s="31">
        <v>4</v>
      </c>
      <c r="F12" t="s">
        <v>87</v>
      </c>
      <c r="I12" t="s">
        <v>257</v>
      </c>
      <c r="J12">
        <v>-1.43</v>
      </c>
      <c r="K12">
        <v>1.8560000000000001</v>
      </c>
      <c r="L12">
        <v>5.3629999999999997E-2</v>
      </c>
      <c r="M12">
        <v>-5.31</v>
      </c>
      <c r="N12">
        <v>-1.3280000000000001</v>
      </c>
      <c r="O12">
        <v>1.92</v>
      </c>
      <c r="P12">
        <v>40001</v>
      </c>
      <c r="Q12">
        <v>120000</v>
      </c>
      <c r="S12" t="s">
        <v>174</v>
      </c>
      <c r="T12">
        <v>0.5343</v>
      </c>
      <c r="U12">
        <v>0.499</v>
      </c>
      <c r="V12">
        <v>3.7659999999999998E-3</v>
      </c>
      <c r="W12">
        <v>-0.4506</v>
      </c>
      <c r="X12">
        <v>0.5363</v>
      </c>
      <c r="Y12">
        <v>1.5169999999999999</v>
      </c>
      <c r="Z12">
        <v>40001</v>
      </c>
      <c r="AA12">
        <v>120000</v>
      </c>
      <c r="AC12">
        <v>10</v>
      </c>
      <c r="AD12" t="s">
        <v>156</v>
      </c>
      <c r="AE12">
        <v>2.3380000000000001</v>
      </c>
      <c r="AF12">
        <v>1.9379999999999999</v>
      </c>
      <c r="AG12">
        <v>3.8150000000000003E-2</v>
      </c>
      <c r="AH12">
        <v>1</v>
      </c>
      <c r="AI12">
        <v>2</v>
      </c>
      <c r="AJ12">
        <v>9</v>
      </c>
      <c r="AK12">
        <v>40001</v>
      </c>
      <c r="AL12">
        <v>120000</v>
      </c>
    </row>
    <row r="13" spans="1:49" x14ac:dyDescent="0.25">
      <c r="A13">
        <v>11</v>
      </c>
      <c r="B13" s="31">
        <v>9</v>
      </c>
      <c r="C13" t="s">
        <v>55</v>
      </c>
      <c r="D13">
        <v>5</v>
      </c>
      <c r="E13" s="31">
        <v>5</v>
      </c>
      <c r="F13" t="s">
        <v>145</v>
      </c>
      <c r="I13" t="s">
        <v>258</v>
      </c>
      <c r="J13">
        <v>-1.4079999999999999</v>
      </c>
      <c r="K13">
        <v>1.835</v>
      </c>
      <c r="L13">
        <v>5.3499999999999999E-2</v>
      </c>
      <c r="M13">
        <v>-5.2750000000000004</v>
      </c>
      <c r="N13">
        <v>-1.302</v>
      </c>
      <c r="O13">
        <v>1.871</v>
      </c>
      <c r="P13">
        <v>40001</v>
      </c>
      <c r="Q13">
        <v>120000</v>
      </c>
      <c r="S13" t="s">
        <v>175</v>
      </c>
      <c r="T13">
        <v>-2.6920000000000002</v>
      </c>
      <c r="U13">
        <v>1.8480000000000001</v>
      </c>
      <c r="V13">
        <v>5.2850000000000001E-2</v>
      </c>
      <c r="W13">
        <v>-6.577</v>
      </c>
      <c r="X13">
        <v>-2.5859999999999999</v>
      </c>
      <c r="Y13">
        <v>0.62560000000000004</v>
      </c>
      <c r="Z13">
        <v>40001</v>
      </c>
      <c r="AA13">
        <v>120000</v>
      </c>
      <c r="AC13">
        <v>11</v>
      </c>
      <c r="AD13" t="s">
        <v>157</v>
      </c>
      <c r="AE13">
        <v>5.4640000000000004</v>
      </c>
      <c r="AF13">
        <v>3.1539999999999999</v>
      </c>
      <c r="AG13">
        <v>6.9169999999999995E-2</v>
      </c>
      <c r="AH13">
        <v>1</v>
      </c>
      <c r="AI13">
        <v>4</v>
      </c>
      <c r="AJ13">
        <v>12</v>
      </c>
      <c r="AK13">
        <v>40001</v>
      </c>
      <c r="AL13">
        <v>120000</v>
      </c>
    </row>
    <row r="14" spans="1:49" x14ac:dyDescent="0.25">
      <c r="A14">
        <v>12</v>
      </c>
      <c r="B14" s="31">
        <v>10</v>
      </c>
      <c r="C14" t="s">
        <v>56</v>
      </c>
      <c r="D14">
        <v>5</v>
      </c>
      <c r="E14" s="31">
        <v>5</v>
      </c>
      <c r="F14" t="s">
        <v>145</v>
      </c>
      <c r="I14" t="s">
        <v>259</v>
      </c>
      <c r="J14">
        <v>0.41599999999999998</v>
      </c>
      <c r="K14">
        <v>1.5069999999999999</v>
      </c>
      <c r="L14">
        <v>4.0529999999999997E-2</v>
      </c>
      <c r="M14">
        <v>-2.681</v>
      </c>
      <c r="N14">
        <v>0.44569999999999999</v>
      </c>
      <c r="O14">
        <v>3.2749999999999999</v>
      </c>
      <c r="P14">
        <v>40001</v>
      </c>
      <c r="Q14">
        <v>120000</v>
      </c>
      <c r="S14" t="s">
        <v>176</v>
      </c>
      <c r="T14">
        <v>-0.8155</v>
      </c>
      <c r="U14">
        <v>1.516</v>
      </c>
      <c r="V14">
        <v>4.0309999999999999E-2</v>
      </c>
      <c r="W14">
        <v>-3.9409999999999998</v>
      </c>
      <c r="X14">
        <v>-0.77900000000000003</v>
      </c>
      <c r="Y14">
        <v>2.073</v>
      </c>
      <c r="Z14">
        <v>40001</v>
      </c>
      <c r="AA14">
        <v>120000</v>
      </c>
      <c r="AC14">
        <v>12</v>
      </c>
      <c r="AD14" t="s">
        <v>158</v>
      </c>
      <c r="AE14">
        <v>5.7949999999999999</v>
      </c>
      <c r="AF14">
        <v>3.2869999999999999</v>
      </c>
      <c r="AG14">
        <v>7.5209999999999999E-2</v>
      </c>
      <c r="AH14">
        <v>1</v>
      </c>
      <c r="AI14">
        <v>5</v>
      </c>
      <c r="AJ14">
        <v>12</v>
      </c>
      <c r="AK14">
        <v>40001</v>
      </c>
      <c r="AL14">
        <v>120000</v>
      </c>
    </row>
    <row r="15" spans="1:49" x14ac:dyDescent="0.25">
      <c r="A15">
        <v>13</v>
      </c>
      <c r="B15" s="31">
        <v>11</v>
      </c>
      <c r="C15" t="s">
        <v>144</v>
      </c>
      <c r="D15">
        <v>6</v>
      </c>
      <c r="E15" s="31">
        <v>6</v>
      </c>
      <c r="F15" t="s">
        <v>57</v>
      </c>
      <c r="I15" t="s">
        <v>260</v>
      </c>
      <c r="J15">
        <v>0.49719999999999998</v>
      </c>
      <c r="K15">
        <v>1.5549999999999999</v>
      </c>
      <c r="L15">
        <v>4.2369999999999998E-2</v>
      </c>
      <c r="M15">
        <v>-2.6760000000000002</v>
      </c>
      <c r="N15">
        <v>0.52649999999999997</v>
      </c>
      <c r="O15">
        <v>3.4710000000000001</v>
      </c>
      <c r="P15">
        <v>40001</v>
      </c>
      <c r="Q15">
        <v>120000</v>
      </c>
      <c r="S15" t="s">
        <v>177</v>
      </c>
      <c r="T15">
        <v>-3.226</v>
      </c>
      <c r="U15">
        <v>1.88</v>
      </c>
      <c r="V15">
        <v>5.3240000000000003E-2</v>
      </c>
      <c r="W15">
        <v>-7.1420000000000003</v>
      </c>
      <c r="X15">
        <v>-3.1230000000000002</v>
      </c>
      <c r="Y15">
        <v>0.17119999999999999</v>
      </c>
      <c r="Z15">
        <v>40001</v>
      </c>
      <c r="AA15">
        <v>120000</v>
      </c>
    </row>
    <row r="16" spans="1:49" x14ac:dyDescent="0.25">
      <c r="A16">
        <v>14</v>
      </c>
      <c r="B16" s="31">
        <v>12</v>
      </c>
      <c r="C16" t="s">
        <v>143</v>
      </c>
      <c r="D16">
        <v>6</v>
      </c>
      <c r="E16" s="31">
        <v>6</v>
      </c>
      <c r="F16" t="s">
        <v>57</v>
      </c>
      <c r="I16" t="s">
        <v>261</v>
      </c>
      <c r="J16">
        <v>-3.832E-2</v>
      </c>
      <c r="K16">
        <v>0.45639999999999997</v>
      </c>
      <c r="L16">
        <v>2.5990000000000002E-3</v>
      </c>
      <c r="M16">
        <v>-0.99950000000000006</v>
      </c>
      <c r="N16">
        <v>-2.76E-2</v>
      </c>
      <c r="O16">
        <v>0.91379999999999995</v>
      </c>
      <c r="P16">
        <v>40001</v>
      </c>
      <c r="Q16">
        <v>120000</v>
      </c>
      <c r="S16" t="s">
        <v>178</v>
      </c>
      <c r="T16">
        <v>-1.35</v>
      </c>
      <c r="U16">
        <v>1.571</v>
      </c>
      <c r="V16">
        <v>4.0989999999999999E-2</v>
      </c>
      <c r="W16">
        <v>-4.5410000000000004</v>
      </c>
      <c r="X16">
        <v>-1.325</v>
      </c>
      <c r="Y16">
        <v>1.6379999999999999</v>
      </c>
      <c r="Z16">
        <v>40001</v>
      </c>
      <c r="AA16">
        <v>120000</v>
      </c>
    </row>
    <row r="17" spans="9:27" x14ac:dyDescent="0.25">
      <c r="I17" t="s">
        <v>262</v>
      </c>
      <c r="J17">
        <v>0.1086</v>
      </c>
      <c r="K17">
        <v>0.45979999999999999</v>
      </c>
      <c r="L17">
        <v>2.8709999999999999E-3</v>
      </c>
      <c r="M17">
        <v>-0.80720000000000003</v>
      </c>
      <c r="N17">
        <v>7.9299999999999995E-2</v>
      </c>
      <c r="O17">
        <v>1.115</v>
      </c>
      <c r="P17">
        <v>40001</v>
      </c>
      <c r="Q17">
        <v>120000</v>
      </c>
      <c r="S17" t="s">
        <v>179</v>
      </c>
      <c r="T17">
        <v>1.8759999999999999</v>
      </c>
      <c r="U17">
        <v>1.7170000000000001</v>
      </c>
      <c r="V17">
        <v>3.7220000000000003E-2</v>
      </c>
      <c r="W17">
        <v>-1.31</v>
      </c>
      <c r="X17">
        <v>1.8009999999999999</v>
      </c>
      <c r="Y17">
        <v>5.46</v>
      </c>
      <c r="Z17">
        <v>40001</v>
      </c>
      <c r="AA17">
        <v>120000</v>
      </c>
    </row>
    <row r="18" spans="9:27" x14ac:dyDescent="0.25">
      <c r="I18" t="s">
        <v>263</v>
      </c>
      <c r="J18">
        <v>-0.1162</v>
      </c>
      <c r="K18">
        <v>0.48470000000000002</v>
      </c>
      <c r="L18">
        <v>2.2560000000000002E-3</v>
      </c>
      <c r="M18">
        <v>-1.194</v>
      </c>
      <c r="N18">
        <v>-7.6149999999999995E-2</v>
      </c>
      <c r="O18">
        <v>0.82299999999999995</v>
      </c>
      <c r="P18">
        <v>40001</v>
      </c>
      <c r="Q18">
        <v>120000</v>
      </c>
    </row>
    <row r="19" spans="9:27" x14ac:dyDescent="0.25">
      <c r="I19" t="s">
        <v>264</v>
      </c>
      <c r="J19">
        <v>-0.39839999999999998</v>
      </c>
      <c r="K19">
        <v>0.59130000000000005</v>
      </c>
      <c r="L19">
        <v>4.3229999999999996E-3</v>
      </c>
      <c r="M19">
        <v>-1.5569999999999999</v>
      </c>
      <c r="N19">
        <v>-0.40500000000000003</v>
      </c>
      <c r="O19">
        <v>0.79930000000000001</v>
      </c>
      <c r="P19">
        <v>40001</v>
      </c>
      <c r="Q19">
        <v>120000</v>
      </c>
    </row>
    <row r="20" spans="9:27" x14ac:dyDescent="0.25">
      <c r="I20" t="s">
        <v>265</v>
      </c>
      <c r="J20">
        <v>-0.53800000000000003</v>
      </c>
      <c r="K20">
        <v>0.59340000000000004</v>
      </c>
      <c r="L20">
        <v>4.4019999999999997E-3</v>
      </c>
      <c r="M20">
        <v>-1.6970000000000001</v>
      </c>
      <c r="N20">
        <v>-0.54490000000000005</v>
      </c>
      <c r="O20">
        <v>0.66559999999999997</v>
      </c>
      <c r="P20">
        <v>40001</v>
      </c>
      <c r="Q20">
        <v>120000</v>
      </c>
    </row>
    <row r="21" spans="9:27" x14ac:dyDescent="0.25">
      <c r="I21" t="s">
        <v>266</v>
      </c>
      <c r="J21">
        <v>-0.75109999999999999</v>
      </c>
      <c r="K21">
        <v>0.53669999999999995</v>
      </c>
      <c r="L21">
        <v>4.1359999999999999E-3</v>
      </c>
      <c r="M21">
        <v>-1.8140000000000001</v>
      </c>
      <c r="N21">
        <v>-0.75429999999999997</v>
      </c>
      <c r="O21">
        <v>0.33660000000000001</v>
      </c>
      <c r="P21">
        <v>40001</v>
      </c>
      <c r="Q21">
        <v>120000</v>
      </c>
    </row>
    <row r="22" spans="9:27" x14ac:dyDescent="0.25">
      <c r="I22" t="s">
        <v>267</v>
      </c>
      <c r="J22">
        <v>-0.50129999999999997</v>
      </c>
      <c r="K22">
        <v>0.61450000000000005</v>
      </c>
      <c r="L22">
        <v>4.2139999999999999E-3</v>
      </c>
      <c r="M22">
        <v>-1.704</v>
      </c>
      <c r="N22">
        <v>-0.50919999999999999</v>
      </c>
      <c r="O22">
        <v>0.74760000000000004</v>
      </c>
      <c r="P22">
        <v>40001</v>
      </c>
      <c r="Q22">
        <v>120000</v>
      </c>
    </row>
    <row r="23" spans="9:27" x14ac:dyDescent="0.25">
      <c r="I23" t="s">
        <v>268</v>
      </c>
      <c r="J23">
        <v>-1.2319999999999999E-2</v>
      </c>
      <c r="K23">
        <v>0.62309999999999999</v>
      </c>
      <c r="L23">
        <v>4.5450000000000004E-3</v>
      </c>
      <c r="M23">
        <v>-1.25</v>
      </c>
      <c r="N23">
        <v>-1.357E-2</v>
      </c>
      <c r="O23">
        <v>1.2330000000000001</v>
      </c>
      <c r="P23">
        <v>40001</v>
      </c>
      <c r="Q23">
        <v>120000</v>
      </c>
    </row>
    <row r="24" spans="9:27" x14ac:dyDescent="0.25">
      <c r="I24" t="s">
        <v>269</v>
      </c>
      <c r="J24">
        <v>-3.25</v>
      </c>
      <c r="K24">
        <v>1.853</v>
      </c>
      <c r="L24">
        <v>5.178E-2</v>
      </c>
      <c r="M24">
        <v>-7.1459999999999999</v>
      </c>
      <c r="N24">
        <v>-3.1440000000000001</v>
      </c>
      <c r="O24">
        <v>7.9170000000000004E-2</v>
      </c>
      <c r="P24">
        <v>40001</v>
      </c>
      <c r="Q24">
        <v>120000</v>
      </c>
    </row>
    <row r="25" spans="9:27" x14ac:dyDescent="0.25">
      <c r="I25" t="s">
        <v>270</v>
      </c>
      <c r="J25">
        <v>-3.2280000000000002</v>
      </c>
      <c r="K25">
        <v>1.835</v>
      </c>
      <c r="L25">
        <v>5.1639999999999998E-2</v>
      </c>
      <c r="M25">
        <v>-7.1180000000000003</v>
      </c>
      <c r="N25">
        <v>-3.1219999999999999</v>
      </c>
      <c r="O25">
        <v>4.8899999999999999E-2</v>
      </c>
      <c r="P25">
        <v>40001</v>
      </c>
      <c r="Q25">
        <v>120000</v>
      </c>
    </row>
    <row r="26" spans="9:27" x14ac:dyDescent="0.25">
      <c r="I26" t="s">
        <v>271</v>
      </c>
      <c r="J26">
        <v>-1.4039999999999999</v>
      </c>
      <c r="K26">
        <v>1.544</v>
      </c>
      <c r="L26">
        <v>3.8940000000000002E-2</v>
      </c>
      <c r="M26">
        <v>-4.5490000000000004</v>
      </c>
      <c r="N26">
        <v>-1.37</v>
      </c>
      <c r="O26">
        <v>1.5309999999999999</v>
      </c>
      <c r="P26">
        <v>40001</v>
      </c>
      <c r="Q26">
        <v>120000</v>
      </c>
    </row>
    <row r="27" spans="9:27" x14ac:dyDescent="0.25">
      <c r="I27" t="s">
        <v>272</v>
      </c>
      <c r="J27">
        <v>-1.323</v>
      </c>
      <c r="K27">
        <v>1.5880000000000001</v>
      </c>
      <c r="L27">
        <v>4.0759999999999998E-2</v>
      </c>
      <c r="M27">
        <v>-4.5629999999999997</v>
      </c>
      <c r="N27">
        <v>-1.2929999999999999</v>
      </c>
      <c r="O27">
        <v>1.724</v>
      </c>
      <c r="P27">
        <v>40001</v>
      </c>
      <c r="Q27">
        <v>120000</v>
      </c>
    </row>
    <row r="28" spans="9:27" x14ac:dyDescent="0.25">
      <c r="I28" t="s">
        <v>273</v>
      </c>
      <c r="J28">
        <v>0.1469</v>
      </c>
      <c r="K28">
        <v>0.33129999999999998</v>
      </c>
      <c r="L28">
        <v>2.2399999999999998E-3</v>
      </c>
      <c r="M28">
        <v>-0.48659999999999998</v>
      </c>
      <c r="N28">
        <v>0.12379999999999999</v>
      </c>
      <c r="O28">
        <v>0.84509999999999996</v>
      </c>
      <c r="P28">
        <v>40001</v>
      </c>
      <c r="Q28">
        <v>120000</v>
      </c>
    </row>
    <row r="29" spans="9:27" x14ac:dyDescent="0.25">
      <c r="I29" t="s">
        <v>274</v>
      </c>
      <c r="J29">
        <v>-7.7859999999999999E-2</v>
      </c>
      <c r="K29">
        <v>0.40189999999999998</v>
      </c>
      <c r="L29">
        <v>2.215E-3</v>
      </c>
      <c r="M29">
        <v>-0.95630000000000004</v>
      </c>
      <c r="N29">
        <v>-5.1270000000000003E-2</v>
      </c>
      <c r="O29">
        <v>0.70699999999999996</v>
      </c>
      <c r="P29">
        <v>40001</v>
      </c>
      <c r="Q29">
        <v>120000</v>
      </c>
    </row>
    <row r="30" spans="9:27" x14ac:dyDescent="0.25">
      <c r="I30" t="s">
        <v>275</v>
      </c>
      <c r="J30">
        <v>-0.36009999999999998</v>
      </c>
      <c r="K30">
        <v>0.42470000000000002</v>
      </c>
      <c r="L30">
        <v>3.2299999999999998E-3</v>
      </c>
      <c r="M30">
        <v>-1.1759999999999999</v>
      </c>
      <c r="N30">
        <v>-0.36649999999999999</v>
      </c>
      <c r="O30">
        <v>0.50270000000000004</v>
      </c>
      <c r="P30">
        <v>40001</v>
      </c>
      <c r="Q30">
        <v>120000</v>
      </c>
    </row>
    <row r="31" spans="9:27" x14ac:dyDescent="0.25">
      <c r="I31" t="s">
        <v>276</v>
      </c>
      <c r="J31">
        <v>-0.49969999999999998</v>
      </c>
      <c r="K31">
        <v>0.434</v>
      </c>
      <c r="L31">
        <v>3.4559999999999999E-3</v>
      </c>
      <c r="M31">
        <v>-1.34</v>
      </c>
      <c r="N31">
        <v>-0.50760000000000005</v>
      </c>
      <c r="O31">
        <v>0.37830000000000003</v>
      </c>
      <c r="P31">
        <v>40001</v>
      </c>
      <c r="Q31">
        <v>120000</v>
      </c>
    </row>
    <row r="32" spans="9:27" x14ac:dyDescent="0.25">
      <c r="I32" t="s">
        <v>277</v>
      </c>
      <c r="J32">
        <v>-0.71279999999999999</v>
      </c>
      <c r="K32">
        <v>0.3523</v>
      </c>
      <c r="L32">
        <v>2.813E-3</v>
      </c>
      <c r="M32">
        <v>-1.401</v>
      </c>
      <c r="N32">
        <v>-0.71540000000000004</v>
      </c>
      <c r="O32">
        <v>-1.1769999999999999E-2</v>
      </c>
      <c r="P32">
        <v>40001</v>
      </c>
      <c r="Q32">
        <v>120000</v>
      </c>
    </row>
    <row r="33" spans="9:17" x14ac:dyDescent="0.25">
      <c r="I33" t="s">
        <v>278</v>
      </c>
      <c r="J33">
        <v>-0.46300000000000002</v>
      </c>
      <c r="K33">
        <v>0.4587</v>
      </c>
      <c r="L33">
        <v>3.0890000000000002E-3</v>
      </c>
      <c r="M33">
        <v>-1.3480000000000001</v>
      </c>
      <c r="N33">
        <v>-0.47249999999999998</v>
      </c>
      <c r="O33">
        <v>0.4723</v>
      </c>
      <c r="P33">
        <v>40001</v>
      </c>
      <c r="Q33">
        <v>120000</v>
      </c>
    </row>
    <row r="34" spans="9:17" x14ac:dyDescent="0.25">
      <c r="I34" t="s">
        <v>279</v>
      </c>
      <c r="J34">
        <v>2.5999999999999999E-2</v>
      </c>
      <c r="K34">
        <v>0.45669999999999999</v>
      </c>
      <c r="L34">
        <v>3.4190000000000002E-3</v>
      </c>
      <c r="M34">
        <v>-0.87260000000000004</v>
      </c>
      <c r="N34">
        <v>2.4150000000000001E-2</v>
      </c>
      <c r="O34">
        <v>0.93149999999999999</v>
      </c>
      <c r="P34">
        <v>40001</v>
      </c>
      <c r="Q34">
        <v>120000</v>
      </c>
    </row>
    <row r="35" spans="9:17" x14ac:dyDescent="0.25">
      <c r="I35" t="s">
        <v>280</v>
      </c>
      <c r="J35">
        <v>-3.2120000000000002</v>
      </c>
      <c r="K35">
        <v>1.853</v>
      </c>
      <c r="L35">
        <v>5.2819999999999999E-2</v>
      </c>
      <c r="M35">
        <v>-7.0990000000000002</v>
      </c>
      <c r="N35">
        <v>-3.1070000000000002</v>
      </c>
      <c r="O35">
        <v>0.1166</v>
      </c>
      <c r="P35">
        <v>40001</v>
      </c>
      <c r="Q35">
        <v>120000</v>
      </c>
    </row>
    <row r="36" spans="9:17" x14ac:dyDescent="0.25">
      <c r="I36" t="s">
        <v>281</v>
      </c>
      <c r="J36">
        <v>-3.19</v>
      </c>
      <c r="K36">
        <v>1.833</v>
      </c>
      <c r="L36">
        <v>5.2679999999999998E-2</v>
      </c>
      <c r="M36">
        <v>-7.0609999999999999</v>
      </c>
      <c r="N36">
        <v>-3.0790000000000002</v>
      </c>
      <c r="O36">
        <v>7.424E-2</v>
      </c>
      <c r="P36">
        <v>40001</v>
      </c>
      <c r="Q36">
        <v>120000</v>
      </c>
    </row>
    <row r="37" spans="9:17" x14ac:dyDescent="0.25">
      <c r="I37" t="s">
        <v>282</v>
      </c>
      <c r="J37">
        <v>-1.3660000000000001</v>
      </c>
      <c r="K37">
        <v>1.5089999999999999</v>
      </c>
      <c r="L37">
        <v>3.9600000000000003E-2</v>
      </c>
      <c r="M37">
        <v>-4.4489999999999998</v>
      </c>
      <c r="N37">
        <v>-1.333</v>
      </c>
      <c r="O37">
        <v>1.498</v>
      </c>
      <c r="P37">
        <v>40001</v>
      </c>
      <c r="Q37">
        <v>120000</v>
      </c>
    </row>
    <row r="38" spans="9:17" x14ac:dyDescent="0.25">
      <c r="I38" t="s">
        <v>283</v>
      </c>
      <c r="J38">
        <v>-1.2849999999999999</v>
      </c>
      <c r="K38">
        <v>1.5569999999999999</v>
      </c>
      <c r="L38">
        <v>4.1450000000000001E-2</v>
      </c>
      <c r="M38">
        <v>-4.4610000000000003</v>
      </c>
      <c r="N38">
        <v>-1.252</v>
      </c>
      <c r="O38">
        <v>1.698</v>
      </c>
      <c r="P38">
        <v>40001</v>
      </c>
      <c r="Q38">
        <v>120000</v>
      </c>
    </row>
    <row r="39" spans="9:17" x14ac:dyDescent="0.25">
      <c r="I39" t="s">
        <v>284</v>
      </c>
      <c r="J39">
        <v>-0.2248</v>
      </c>
      <c r="K39">
        <v>0.42099999999999999</v>
      </c>
      <c r="L39">
        <v>2.6450000000000002E-3</v>
      </c>
      <c r="M39">
        <v>-1.167</v>
      </c>
      <c r="N39">
        <v>-0.1744</v>
      </c>
      <c r="O39">
        <v>0.53380000000000005</v>
      </c>
      <c r="P39">
        <v>40001</v>
      </c>
      <c r="Q39">
        <v>120000</v>
      </c>
    </row>
    <row r="40" spans="9:17" x14ac:dyDescent="0.25">
      <c r="I40" t="s">
        <v>285</v>
      </c>
      <c r="J40">
        <v>-0.50700000000000001</v>
      </c>
      <c r="K40">
        <v>0.46260000000000001</v>
      </c>
      <c r="L40">
        <v>3.7450000000000001E-3</v>
      </c>
      <c r="M40">
        <v>-1.39</v>
      </c>
      <c r="N40">
        <v>-0.51780000000000004</v>
      </c>
      <c r="O40">
        <v>0.43369999999999997</v>
      </c>
      <c r="P40">
        <v>40001</v>
      </c>
      <c r="Q40">
        <v>120000</v>
      </c>
    </row>
    <row r="41" spans="9:17" x14ac:dyDescent="0.25">
      <c r="I41" t="s">
        <v>286</v>
      </c>
      <c r="J41">
        <v>-0.64659999999999995</v>
      </c>
      <c r="K41">
        <v>0.46239999999999998</v>
      </c>
      <c r="L41">
        <v>3.96E-3</v>
      </c>
      <c r="M41">
        <v>-1.5409999999999999</v>
      </c>
      <c r="N41">
        <v>-0.65390000000000004</v>
      </c>
      <c r="O41">
        <v>0.2868</v>
      </c>
      <c r="P41">
        <v>40001</v>
      </c>
      <c r="Q41">
        <v>120000</v>
      </c>
    </row>
    <row r="42" spans="9:17" x14ac:dyDescent="0.25">
      <c r="I42" t="s">
        <v>287</v>
      </c>
      <c r="J42">
        <v>-0.85980000000000001</v>
      </c>
      <c r="K42">
        <v>0.38940000000000002</v>
      </c>
      <c r="L42">
        <v>3.3579999999999999E-3</v>
      </c>
      <c r="M42">
        <v>-1.619</v>
      </c>
      <c r="N42">
        <v>-0.86360000000000003</v>
      </c>
      <c r="O42">
        <v>-8.4659999999999999E-2</v>
      </c>
      <c r="P42">
        <v>40001</v>
      </c>
      <c r="Q42">
        <v>120000</v>
      </c>
    </row>
    <row r="43" spans="9:17" x14ac:dyDescent="0.25">
      <c r="I43" t="s">
        <v>288</v>
      </c>
      <c r="J43">
        <v>-0.61</v>
      </c>
      <c r="K43">
        <v>0.49309999999999998</v>
      </c>
      <c r="L43">
        <v>3.627E-3</v>
      </c>
      <c r="M43">
        <v>-1.5589999999999999</v>
      </c>
      <c r="N43">
        <v>-0.61819999999999997</v>
      </c>
      <c r="O43">
        <v>0.39419999999999999</v>
      </c>
      <c r="P43">
        <v>40001</v>
      </c>
      <c r="Q43">
        <v>120000</v>
      </c>
    </row>
    <row r="44" spans="9:17" x14ac:dyDescent="0.25">
      <c r="I44" t="s">
        <v>289</v>
      </c>
      <c r="J44">
        <v>-0.12089999999999999</v>
      </c>
      <c r="K44">
        <v>0.51439999999999997</v>
      </c>
      <c r="L44">
        <v>4.006E-3</v>
      </c>
      <c r="M44">
        <v>-1.1339999999999999</v>
      </c>
      <c r="N44">
        <v>-0.1231</v>
      </c>
      <c r="O44">
        <v>0.90310000000000001</v>
      </c>
      <c r="P44">
        <v>40001</v>
      </c>
      <c r="Q44">
        <v>120000</v>
      </c>
    </row>
    <row r="45" spans="9:17" x14ac:dyDescent="0.25">
      <c r="I45" t="s">
        <v>290</v>
      </c>
      <c r="J45">
        <v>-3.359</v>
      </c>
      <c r="K45">
        <v>1.851</v>
      </c>
      <c r="L45">
        <v>5.2780000000000001E-2</v>
      </c>
      <c r="M45">
        <v>-7.24</v>
      </c>
      <c r="N45">
        <v>-3.2549999999999999</v>
      </c>
      <c r="O45">
        <v>-3.7600000000000001E-2</v>
      </c>
      <c r="P45">
        <v>40001</v>
      </c>
      <c r="Q45">
        <v>120000</v>
      </c>
    </row>
    <row r="46" spans="9:17" x14ac:dyDescent="0.25">
      <c r="I46" t="s">
        <v>291</v>
      </c>
      <c r="J46">
        <v>-3.3359999999999999</v>
      </c>
      <c r="K46">
        <v>1.83</v>
      </c>
      <c r="L46">
        <v>5.2650000000000002E-2</v>
      </c>
      <c r="M46">
        <v>-7.2030000000000003</v>
      </c>
      <c r="N46">
        <v>-3.2309999999999999</v>
      </c>
      <c r="O46">
        <v>-8.047E-2</v>
      </c>
      <c r="P46">
        <v>40001</v>
      </c>
      <c r="Q46">
        <v>120000</v>
      </c>
    </row>
    <row r="47" spans="9:17" x14ac:dyDescent="0.25">
      <c r="I47" t="s">
        <v>292</v>
      </c>
      <c r="J47">
        <v>-1.5129999999999999</v>
      </c>
      <c r="K47">
        <v>1.5169999999999999</v>
      </c>
      <c r="L47">
        <v>3.9730000000000001E-2</v>
      </c>
      <c r="M47">
        <v>-4.6210000000000004</v>
      </c>
      <c r="N47">
        <v>-1.48</v>
      </c>
      <c r="O47">
        <v>1.351</v>
      </c>
      <c r="P47">
        <v>40001</v>
      </c>
      <c r="Q47">
        <v>120000</v>
      </c>
    </row>
    <row r="48" spans="9:17" x14ac:dyDescent="0.25">
      <c r="I48" t="s">
        <v>293</v>
      </c>
      <c r="J48">
        <v>-1.4319999999999999</v>
      </c>
      <c r="K48">
        <v>1.5620000000000001</v>
      </c>
      <c r="L48">
        <v>4.1570000000000003E-2</v>
      </c>
      <c r="M48">
        <v>-4.6120000000000001</v>
      </c>
      <c r="N48">
        <v>-1.401</v>
      </c>
      <c r="O48">
        <v>1.5429999999999999</v>
      </c>
      <c r="P48">
        <v>40001</v>
      </c>
      <c r="Q48">
        <v>120000</v>
      </c>
    </row>
    <row r="49" spans="9:17" x14ac:dyDescent="0.25">
      <c r="I49" t="s">
        <v>294</v>
      </c>
      <c r="J49">
        <v>-0.2823</v>
      </c>
      <c r="K49">
        <v>0.55389999999999995</v>
      </c>
      <c r="L49">
        <v>4.143E-3</v>
      </c>
      <c r="M49">
        <v>-1.3360000000000001</v>
      </c>
      <c r="N49">
        <v>-0.2989</v>
      </c>
      <c r="O49">
        <v>0.86199999999999999</v>
      </c>
      <c r="P49">
        <v>40001</v>
      </c>
      <c r="Q49">
        <v>120000</v>
      </c>
    </row>
    <row r="50" spans="9:17" x14ac:dyDescent="0.25">
      <c r="I50" t="s">
        <v>295</v>
      </c>
      <c r="J50">
        <v>-0.4219</v>
      </c>
      <c r="K50">
        <v>0.55630000000000002</v>
      </c>
      <c r="L50">
        <v>4.3600000000000002E-3</v>
      </c>
      <c r="M50">
        <v>-1.486</v>
      </c>
      <c r="N50">
        <v>-0.43630000000000002</v>
      </c>
      <c r="O50">
        <v>0.72109999999999996</v>
      </c>
      <c r="P50">
        <v>40001</v>
      </c>
      <c r="Q50">
        <v>120000</v>
      </c>
    </row>
    <row r="51" spans="9:17" x14ac:dyDescent="0.25">
      <c r="I51" t="s">
        <v>296</v>
      </c>
      <c r="J51">
        <v>-0.63500000000000001</v>
      </c>
      <c r="K51">
        <v>0.49359999999999998</v>
      </c>
      <c r="L51">
        <v>3.7799999999999999E-3</v>
      </c>
      <c r="M51">
        <v>-1.5720000000000001</v>
      </c>
      <c r="N51">
        <v>-0.65049999999999997</v>
      </c>
      <c r="O51">
        <v>0.39050000000000001</v>
      </c>
      <c r="P51">
        <v>40001</v>
      </c>
      <c r="Q51">
        <v>120000</v>
      </c>
    </row>
    <row r="52" spans="9:17" x14ac:dyDescent="0.25">
      <c r="I52" t="s">
        <v>297</v>
      </c>
      <c r="J52">
        <v>-0.38519999999999999</v>
      </c>
      <c r="K52">
        <v>0.57909999999999995</v>
      </c>
      <c r="L52">
        <v>4.0289999999999996E-3</v>
      </c>
      <c r="M52">
        <v>-1.488</v>
      </c>
      <c r="N52">
        <v>-0.40189999999999998</v>
      </c>
      <c r="O52">
        <v>0.81010000000000004</v>
      </c>
      <c r="P52">
        <v>40001</v>
      </c>
      <c r="Q52">
        <v>120000</v>
      </c>
    </row>
    <row r="53" spans="9:17" x14ac:dyDescent="0.25">
      <c r="I53" t="s">
        <v>298</v>
      </c>
      <c r="J53">
        <v>0.10390000000000001</v>
      </c>
      <c r="K53">
        <v>0.58479999999999999</v>
      </c>
      <c r="L53">
        <v>4.2259999999999997E-3</v>
      </c>
      <c r="M53">
        <v>-1.0309999999999999</v>
      </c>
      <c r="N53">
        <v>9.2280000000000001E-2</v>
      </c>
      <c r="O53">
        <v>1.2909999999999999</v>
      </c>
      <c r="P53">
        <v>40001</v>
      </c>
      <c r="Q53">
        <v>120000</v>
      </c>
    </row>
    <row r="54" spans="9:17" x14ac:dyDescent="0.25">
      <c r="I54" t="s">
        <v>299</v>
      </c>
      <c r="J54">
        <v>-3.1339999999999999</v>
      </c>
      <c r="K54">
        <v>1.875</v>
      </c>
      <c r="L54">
        <v>5.262E-2</v>
      </c>
      <c r="M54">
        <v>-7.069</v>
      </c>
      <c r="N54">
        <v>-3.0289999999999999</v>
      </c>
      <c r="O54">
        <v>0.2452</v>
      </c>
      <c r="P54">
        <v>40001</v>
      </c>
      <c r="Q54">
        <v>120000</v>
      </c>
    </row>
    <row r="55" spans="9:17" x14ac:dyDescent="0.25">
      <c r="I55" t="s">
        <v>300</v>
      </c>
      <c r="J55">
        <v>-3.1120000000000001</v>
      </c>
      <c r="K55">
        <v>1.855</v>
      </c>
      <c r="L55">
        <v>5.2479999999999999E-2</v>
      </c>
      <c r="M55">
        <v>-7.0309999999999997</v>
      </c>
      <c r="N55">
        <v>-3.004</v>
      </c>
      <c r="O55">
        <v>0.2006</v>
      </c>
      <c r="P55">
        <v>40001</v>
      </c>
      <c r="Q55">
        <v>120000</v>
      </c>
    </row>
    <row r="56" spans="9:17" x14ac:dyDescent="0.25">
      <c r="I56" t="s">
        <v>301</v>
      </c>
      <c r="J56">
        <v>-1.288</v>
      </c>
      <c r="K56">
        <v>1.544</v>
      </c>
      <c r="L56">
        <v>3.9629999999999999E-2</v>
      </c>
      <c r="M56">
        <v>-4.4400000000000004</v>
      </c>
      <c r="N56">
        <v>-1.2589999999999999</v>
      </c>
      <c r="O56">
        <v>1.6559999999999999</v>
      </c>
      <c r="P56">
        <v>40001</v>
      </c>
      <c r="Q56">
        <v>120000</v>
      </c>
    </row>
    <row r="57" spans="9:17" x14ac:dyDescent="0.25">
      <c r="I57" t="s">
        <v>302</v>
      </c>
      <c r="J57">
        <v>-1.2070000000000001</v>
      </c>
      <c r="K57">
        <v>1.593</v>
      </c>
      <c r="L57">
        <v>4.1480000000000003E-2</v>
      </c>
      <c r="M57">
        <v>-4.4480000000000004</v>
      </c>
      <c r="N57">
        <v>-1.181</v>
      </c>
      <c r="O57">
        <v>1.8779999999999999</v>
      </c>
      <c r="P57">
        <v>40001</v>
      </c>
      <c r="Q57">
        <v>120000</v>
      </c>
    </row>
    <row r="58" spans="9:17" x14ac:dyDescent="0.25">
      <c r="I58" t="s">
        <v>303</v>
      </c>
      <c r="J58">
        <v>-0.1396</v>
      </c>
      <c r="K58">
        <v>0.36180000000000001</v>
      </c>
      <c r="L58">
        <v>1.779E-3</v>
      </c>
      <c r="M58">
        <v>-0.91520000000000001</v>
      </c>
      <c r="N58">
        <v>-0.1148</v>
      </c>
      <c r="O58">
        <v>0.55030000000000001</v>
      </c>
      <c r="P58">
        <v>40001</v>
      </c>
      <c r="Q58">
        <v>120000</v>
      </c>
    </row>
    <row r="59" spans="9:17" x14ac:dyDescent="0.25">
      <c r="I59" t="s">
        <v>304</v>
      </c>
      <c r="J59">
        <v>-0.35270000000000001</v>
      </c>
      <c r="K59">
        <v>0.3861</v>
      </c>
      <c r="L59">
        <v>2.627E-3</v>
      </c>
      <c r="M59">
        <v>-1.1890000000000001</v>
      </c>
      <c r="N59">
        <v>-0.31440000000000001</v>
      </c>
      <c r="O59">
        <v>0.31009999999999999</v>
      </c>
      <c r="P59">
        <v>40001</v>
      </c>
      <c r="Q59">
        <v>120000</v>
      </c>
    </row>
    <row r="60" spans="9:17" x14ac:dyDescent="0.25">
      <c r="I60" t="s">
        <v>305</v>
      </c>
      <c r="J60">
        <v>-0.10290000000000001</v>
      </c>
      <c r="K60">
        <v>0.4143</v>
      </c>
      <c r="L60">
        <v>1.6800000000000001E-3</v>
      </c>
      <c r="M60">
        <v>-0.99370000000000003</v>
      </c>
      <c r="N60">
        <v>-7.9530000000000003E-2</v>
      </c>
      <c r="O60">
        <v>0.71379999999999999</v>
      </c>
      <c r="P60">
        <v>40001</v>
      </c>
      <c r="Q60">
        <v>120000</v>
      </c>
    </row>
    <row r="61" spans="9:17" x14ac:dyDescent="0.25">
      <c r="I61" t="s">
        <v>306</v>
      </c>
      <c r="J61">
        <v>0.3861</v>
      </c>
      <c r="K61">
        <v>0.5242</v>
      </c>
      <c r="L61">
        <v>3.9630000000000004E-3</v>
      </c>
      <c r="M61">
        <v>-0.65229999999999999</v>
      </c>
      <c r="N61">
        <v>0.38940000000000002</v>
      </c>
      <c r="O61">
        <v>1.409</v>
      </c>
      <c r="P61">
        <v>40001</v>
      </c>
      <c r="Q61">
        <v>120000</v>
      </c>
    </row>
    <row r="62" spans="9:17" x14ac:dyDescent="0.25">
      <c r="I62" t="s">
        <v>307</v>
      </c>
      <c r="J62">
        <v>-2.8519999999999999</v>
      </c>
      <c r="K62">
        <v>1.8680000000000001</v>
      </c>
      <c r="L62">
        <v>5.2690000000000001E-2</v>
      </c>
      <c r="M62">
        <v>-6.7450000000000001</v>
      </c>
      <c r="N62">
        <v>-2.7469999999999999</v>
      </c>
      <c r="O62">
        <v>0.52090000000000003</v>
      </c>
      <c r="P62">
        <v>40001</v>
      </c>
      <c r="Q62">
        <v>120000</v>
      </c>
    </row>
    <row r="63" spans="9:17" x14ac:dyDescent="0.25">
      <c r="I63" t="s">
        <v>308</v>
      </c>
      <c r="J63">
        <v>-2.8290000000000002</v>
      </c>
      <c r="K63">
        <v>1.8460000000000001</v>
      </c>
      <c r="L63">
        <v>5.2549999999999999E-2</v>
      </c>
      <c r="M63">
        <v>-6.7080000000000002</v>
      </c>
      <c r="N63">
        <v>-2.7250000000000001</v>
      </c>
      <c r="O63">
        <v>0.4879</v>
      </c>
      <c r="P63">
        <v>40001</v>
      </c>
      <c r="Q63">
        <v>120000</v>
      </c>
    </row>
    <row r="64" spans="9:17" x14ac:dyDescent="0.25">
      <c r="I64" t="s">
        <v>309</v>
      </c>
      <c r="J64">
        <v>-1.006</v>
      </c>
      <c r="K64">
        <v>1.5049999999999999</v>
      </c>
      <c r="L64">
        <v>3.9129999999999998E-2</v>
      </c>
      <c r="M64">
        <v>-4.0979999999999999</v>
      </c>
      <c r="N64">
        <v>-0.96879999999999999</v>
      </c>
      <c r="O64">
        <v>1.8460000000000001</v>
      </c>
      <c r="P64">
        <v>40001</v>
      </c>
      <c r="Q64">
        <v>120000</v>
      </c>
    </row>
    <row r="65" spans="9:17" x14ac:dyDescent="0.25">
      <c r="I65" t="s">
        <v>310</v>
      </c>
      <c r="J65">
        <v>-0.92469999999999997</v>
      </c>
      <c r="K65">
        <v>1.554</v>
      </c>
      <c r="L65">
        <v>4.0989999999999999E-2</v>
      </c>
      <c r="M65">
        <v>-4.0949999999999998</v>
      </c>
      <c r="N65">
        <v>-0.89119999999999999</v>
      </c>
      <c r="O65">
        <v>2.0499999999999998</v>
      </c>
      <c r="P65">
        <v>40001</v>
      </c>
      <c r="Q65">
        <v>120000</v>
      </c>
    </row>
    <row r="66" spans="9:17" x14ac:dyDescent="0.25">
      <c r="I66" t="s">
        <v>311</v>
      </c>
      <c r="J66">
        <v>-0.21310000000000001</v>
      </c>
      <c r="K66">
        <v>0.3639</v>
      </c>
      <c r="L66">
        <v>2.5209999999999998E-3</v>
      </c>
      <c r="M66">
        <v>-0.99619999999999997</v>
      </c>
      <c r="N66">
        <v>-0.18210000000000001</v>
      </c>
      <c r="O66">
        <v>0.46179999999999999</v>
      </c>
      <c r="P66">
        <v>40001</v>
      </c>
      <c r="Q66">
        <v>120000</v>
      </c>
    </row>
    <row r="67" spans="9:17" x14ac:dyDescent="0.25">
      <c r="I67" t="s">
        <v>312</v>
      </c>
      <c r="J67">
        <v>3.6679999999999997E-2</v>
      </c>
      <c r="K67">
        <v>0.41520000000000001</v>
      </c>
      <c r="L67">
        <v>1.861E-3</v>
      </c>
      <c r="M67">
        <v>-0.8085</v>
      </c>
      <c r="N67">
        <v>2.665E-2</v>
      </c>
      <c r="O67">
        <v>0.90620000000000001</v>
      </c>
      <c r="P67">
        <v>40001</v>
      </c>
      <c r="Q67">
        <v>120000</v>
      </c>
    </row>
    <row r="68" spans="9:17" x14ac:dyDescent="0.25">
      <c r="I68" t="s">
        <v>313</v>
      </c>
      <c r="J68">
        <v>0.52569999999999995</v>
      </c>
      <c r="K68">
        <v>0.53690000000000004</v>
      </c>
      <c r="L68">
        <v>4.143E-3</v>
      </c>
      <c r="M68">
        <v>-0.54200000000000004</v>
      </c>
      <c r="N68">
        <v>0.52890000000000004</v>
      </c>
      <c r="O68">
        <v>1.5740000000000001</v>
      </c>
      <c r="P68">
        <v>40001</v>
      </c>
      <c r="Q68">
        <v>120000</v>
      </c>
    </row>
    <row r="69" spans="9:17" x14ac:dyDescent="0.25">
      <c r="I69" t="s">
        <v>314</v>
      </c>
      <c r="J69">
        <v>-2.7120000000000002</v>
      </c>
      <c r="K69">
        <v>1.853</v>
      </c>
      <c r="L69">
        <v>5.2109999999999997E-2</v>
      </c>
      <c r="M69">
        <v>-6.5990000000000002</v>
      </c>
      <c r="N69">
        <v>-2.605</v>
      </c>
      <c r="O69">
        <v>0.62250000000000005</v>
      </c>
      <c r="P69">
        <v>40001</v>
      </c>
      <c r="Q69">
        <v>120000</v>
      </c>
    </row>
    <row r="70" spans="9:17" x14ac:dyDescent="0.25">
      <c r="I70" t="s">
        <v>315</v>
      </c>
      <c r="J70">
        <v>-2.69</v>
      </c>
      <c r="K70">
        <v>1.831</v>
      </c>
      <c r="L70">
        <v>5.1959999999999999E-2</v>
      </c>
      <c r="M70">
        <v>-6.5529999999999999</v>
      </c>
      <c r="N70">
        <v>-2.5830000000000002</v>
      </c>
      <c r="O70">
        <v>0.58720000000000006</v>
      </c>
      <c r="P70">
        <v>40001</v>
      </c>
      <c r="Q70">
        <v>120000</v>
      </c>
    </row>
    <row r="71" spans="9:17" x14ac:dyDescent="0.25">
      <c r="I71" t="s">
        <v>316</v>
      </c>
      <c r="J71">
        <v>-0.86629999999999996</v>
      </c>
      <c r="K71">
        <v>1.474</v>
      </c>
      <c r="L71">
        <v>3.8420000000000003E-2</v>
      </c>
      <c r="M71">
        <v>-3.907</v>
      </c>
      <c r="N71">
        <v>-0.82620000000000005</v>
      </c>
      <c r="O71">
        <v>1.917</v>
      </c>
      <c r="P71">
        <v>40001</v>
      </c>
      <c r="Q71">
        <v>120000</v>
      </c>
    </row>
    <row r="72" spans="9:17" x14ac:dyDescent="0.25">
      <c r="I72" t="s">
        <v>317</v>
      </c>
      <c r="J72">
        <v>-0.78510000000000002</v>
      </c>
      <c r="K72">
        <v>1.5249999999999999</v>
      </c>
      <c r="L72">
        <v>4.027E-2</v>
      </c>
      <c r="M72">
        <v>-3.91</v>
      </c>
      <c r="N72">
        <v>-0.74529999999999996</v>
      </c>
      <c r="O72">
        <v>2.1389999999999998</v>
      </c>
      <c r="P72">
        <v>40001</v>
      </c>
      <c r="Q72">
        <v>120000</v>
      </c>
    </row>
    <row r="73" spans="9:17" x14ac:dyDescent="0.25">
      <c r="I73" t="s">
        <v>318</v>
      </c>
      <c r="J73">
        <v>0.24979999999999999</v>
      </c>
      <c r="K73">
        <v>0.40960000000000002</v>
      </c>
      <c r="L73">
        <v>2.3400000000000001E-3</v>
      </c>
      <c r="M73">
        <v>-0.496</v>
      </c>
      <c r="N73">
        <v>0.2069</v>
      </c>
      <c r="O73">
        <v>1.147</v>
      </c>
      <c r="P73">
        <v>40001</v>
      </c>
      <c r="Q73">
        <v>120000</v>
      </c>
    </row>
    <row r="74" spans="9:17" x14ac:dyDescent="0.25">
      <c r="I74" t="s">
        <v>319</v>
      </c>
      <c r="J74">
        <v>0.73880000000000001</v>
      </c>
      <c r="K74">
        <v>0.46089999999999998</v>
      </c>
      <c r="L74">
        <v>3.4160000000000002E-3</v>
      </c>
      <c r="M74">
        <v>-0.1721</v>
      </c>
      <c r="N74">
        <v>0.73960000000000004</v>
      </c>
      <c r="O74">
        <v>1.6419999999999999</v>
      </c>
      <c r="P74">
        <v>40001</v>
      </c>
      <c r="Q74">
        <v>120000</v>
      </c>
    </row>
    <row r="75" spans="9:17" x14ac:dyDescent="0.25">
      <c r="I75" t="s">
        <v>320</v>
      </c>
      <c r="J75">
        <v>-2.4990000000000001</v>
      </c>
      <c r="K75">
        <v>1.857</v>
      </c>
      <c r="L75">
        <v>5.2850000000000001E-2</v>
      </c>
      <c r="M75">
        <v>-6.3920000000000003</v>
      </c>
      <c r="N75">
        <v>-2.3959999999999999</v>
      </c>
      <c r="O75">
        <v>0.83799999999999997</v>
      </c>
      <c r="P75">
        <v>40001</v>
      </c>
      <c r="Q75">
        <v>120000</v>
      </c>
    </row>
    <row r="76" spans="9:17" x14ac:dyDescent="0.25">
      <c r="I76" t="s">
        <v>321</v>
      </c>
      <c r="J76">
        <v>-2.4769999999999999</v>
      </c>
      <c r="K76">
        <v>1.835</v>
      </c>
      <c r="L76">
        <v>5.271E-2</v>
      </c>
      <c r="M76">
        <v>-6.343</v>
      </c>
      <c r="N76">
        <v>-2.37</v>
      </c>
      <c r="O76">
        <v>0.79549999999999998</v>
      </c>
      <c r="P76">
        <v>40001</v>
      </c>
      <c r="Q76">
        <v>120000</v>
      </c>
    </row>
    <row r="77" spans="9:17" x14ac:dyDescent="0.25">
      <c r="I77" t="s">
        <v>322</v>
      </c>
      <c r="J77">
        <v>-0.65310000000000001</v>
      </c>
      <c r="K77">
        <v>1.5029999999999999</v>
      </c>
      <c r="L77">
        <v>3.9620000000000002E-2</v>
      </c>
      <c r="M77">
        <v>-3.754</v>
      </c>
      <c r="N77">
        <v>-0.61650000000000005</v>
      </c>
      <c r="O77">
        <v>2.2000000000000002</v>
      </c>
      <c r="P77">
        <v>40001</v>
      </c>
      <c r="Q77">
        <v>120000</v>
      </c>
    </row>
    <row r="78" spans="9:17" x14ac:dyDescent="0.25">
      <c r="I78" t="s">
        <v>323</v>
      </c>
      <c r="J78">
        <v>-0.57199999999999995</v>
      </c>
      <c r="K78">
        <v>1.552</v>
      </c>
      <c r="L78">
        <v>4.147E-2</v>
      </c>
      <c r="M78">
        <v>-3.7480000000000002</v>
      </c>
      <c r="N78">
        <v>-0.54049999999999998</v>
      </c>
      <c r="O78">
        <v>2.3889999999999998</v>
      </c>
      <c r="P78">
        <v>40001</v>
      </c>
      <c r="Q78">
        <v>120000</v>
      </c>
    </row>
    <row r="79" spans="9:17" x14ac:dyDescent="0.25">
      <c r="I79" t="s">
        <v>324</v>
      </c>
      <c r="J79">
        <v>0.48899999999999999</v>
      </c>
      <c r="K79">
        <v>0.56489999999999996</v>
      </c>
      <c r="L79">
        <v>3.9810000000000002E-3</v>
      </c>
      <c r="M79">
        <v>-0.64529999999999998</v>
      </c>
      <c r="N79">
        <v>0.49430000000000002</v>
      </c>
      <c r="O79">
        <v>1.5940000000000001</v>
      </c>
      <c r="P79">
        <v>40001</v>
      </c>
      <c r="Q79">
        <v>120000</v>
      </c>
    </row>
    <row r="80" spans="9:17" x14ac:dyDescent="0.25">
      <c r="I80" t="s">
        <v>325</v>
      </c>
      <c r="J80">
        <v>-2.7490000000000001</v>
      </c>
      <c r="K80">
        <v>1.8759999999999999</v>
      </c>
      <c r="L80">
        <v>5.2679999999999998E-2</v>
      </c>
      <c r="M80">
        <v>-6.6680000000000001</v>
      </c>
      <c r="N80">
        <v>-2.6480000000000001</v>
      </c>
      <c r="O80">
        <v>0.64029999999999998</v>
      </c>
      <c r="P80">
        <v>40001</v>
      </c>
      <c r="Q80">
        <v>120000</v>
      </c>
    </row>
    <row r="81" spans="9:17" x14ac:dyDescent="0.25">
      <c r="I81" t="s">
        <v>326</v>
      </c>
      <c r="J81">
        <v>-2.7269999999999999</v>
      </c>
      <c r="K81">
        <v>1.8540000000000001</v>
      </c>
      <c r="L81">
        <v>5.2540000000000003E-2</v>
      </c>
      <c r="M81">
        <v>-6.6230000000000002</v>
      </c>
      <c r="N81">
        <v>-2.6219999999999999</v>
      </c>
      <c r="O81">
        <v>0.59830000000000005</v>
      </c>
      <c r="P81">
        <v>40001</v>
      </c>
      <c r="Q81">
        <v>120000</v>
      </c>
    </row>
    <row r="82" spans="9:17" x14ac:dyDescent="0.25">
      <c r="I82" t="s">
        <v>327</v>
      </c>
      <c r="J82">
        <v>-0.90290000000000004</v>
      </c>
      <c r="K82">
        <v>1.5189999999999999</v>
      </c>
      <c r="L82">
        <v>3.9219999999999998E-2</v>
      </c>
      <c r="M82">
        <v>-4.024</v>
      </c>
      <c r="N82">
        <v>-0.86799999999999999</v>
      </c>
      <c r="O82">
        <v>1.978</v>
      </c>
      <c r="P82">
        <v>40001</v>
      </c>
      <c r="Q82">
        <v>120000</v>
      </c>
    </row>
    <row r="83" spans="9:17" x14ac:dyDescent="0.25">
      <c r="I83" t="s">
        <v>328</v>
      </c>
      <c r="J83">
        <v>-0.82179999999999997</v>
      </c>
      <c r="K83">
        <v>1.5669999999999999</v>
      </c>
      <c r="L83">
        <v>4.1070000000000002E-2</v>
      </c>
      <c r="M83">
        <v>-4.0330000000000004</v>
      </c>
      <c r="N83">
        <v>-0.78800000000000003</v>
      </c>
      <c r="O83">
        <v>2.1850000000000001</v>
      </c>
      <c r="P83">
        <v>40001</v>
      </c>
      <c r="Q83">
        <v>120000</v>
      </c>
    </row>
    <row r="84" spans="9:17" x14ac:dyDescent="0.25">
      <c r="I84" t="s">
        <v>329</v>
      </c>
      <c r="J84">
        <v>-3.238</v>
      </c>
      <c r="K84">
        <v>1.889</v>
      </c>
      <c r="L84">
        <v>5.2970000000000003E-2</v>
      </c>
      <c r="M84">
        <v>-7.1660000000000004</v>
      </c>
      <c r="N84">
        <v>-3.137</v>
      </c>
      <c r="O84">
        <v>0.19009999999999999</v>
      </c>
      <c r="P84">
        <v>40001</v>
      </c>
      <c r="Q84">
        <v>120000</v>
      </c>
    </row>
    <row r="85" spans="9:17" x14ac:dyDescent="0.25">
      <c r="I85" t="s">
        <v>330</v>
      </c>
      <c r="J85">
        <v>-3.2160000000000002</v>
      </c>
      <c r="K85">
        <v>1.869</v>
      </c>
      <c r="L85">
        <v>5.2830000000000002E-2</v>
      </c>
      <c r="M85">
        <v>-7.1280000000000001</v>
      </c>
      <c r="N85">
        <v>-3.1080000000000001</v>
      </c>
      <c r="O85">
        <v>0.1431</v>
      </c>
      <c r="P85">
        <v>40001</v>
      </c>
      <c r="Q85">
        <v>120000</v>
      </c>
    </row>
    <row r="86" spans="9:17" x14ac:dyDescent="0.25">
      <c r="I86" t="s">
        <v>331</v>
      </c>
      <c r="J86">
        <v>-1.3919999999999999</v>
      </c>
      <c r="K86">
        <v>1.5469999999999999</v>
      </c>
      <c r="L86">
        <v>3.9759999999999997E-2</v>
      </c>
      <c r="M86">
        <v>-4.5359999999999996</v>
      </c>
      <c r="N86">
        <v>-1.363</v>
      </c>
      <c r="O86">
        <v>1.5549999999999999</v>
      </c>
      <c r="P86">
        <v>40001</v>
      </c>
      <c r="Q86">
        <v>120000</v>
      </c>
    </row>
    <row r="87" spans="9:17" x14ac:dyDescent="0.25">
      <c r="I87" t="s">
        <v>332</v>
      </c>
      <c r="J87">
        <v>-1.3109999999999999</v>
      </c>
      <c r="K87">
        <v>1.595</v>
      </c>
      <c r="L87">
        <v>4.1610000000000001E-2</v>
      </c>
      <c r="M87">
        <v>-4.5359999999999996</v>
      </c>
      <c r="N87">
        <v>-1.284</v>
      </c>
      <c r="O87">
        <v>1.75</v>
      </c>
      <c r="P87">
        <v>40001</v>
      </c>
      <c r="Q87">
        <v>120000</v>
      </c>
    </row>
    <row r="88" spans="9:17" x14ac:dyDescent="0.25">
      <c r="I88" t="s">
        <v>333</v>
      </c>
      <c r="J88">
        <v>2.2100000000000002E-2</v>
      </c>
      <c r="K88">
        <v>0.53649999999999998</v>
      </c>
      <c r="L88">
        <v>2.3040000000000001E-3</v>
      </c>
      <c r="M88">
        <v>-1.079</v>
      </c>
      <c r="N88">
        <v>1.221E-2</v>
      </c>
      <c r="O88">
        <v>1.1579999999999999</v>
      </c>
      <c r="P88">
        <v>40001</v>
      </c>
      <c r="Q88">
        <v>120000</v>
      </c>
    </row>
    <row r="89" spans="9:17" x14ac:dyDescent="0.25">
      <c r="I89" t="s">
        <v>334</v>
      </c>
      <c r="J89">
        <v>1.8460000000000001</v>
      </c>
      <c r="K89">
        <v>1.752</v>
      </c>
      <c r="L89">
        <v>3.7539999999999997E-2</v>
      </c>
      <c r="M89">
        <v>-1.419</v>
      </c>
      <c r="N89">
        <v>1.7769999999999999</v>
      </c>
      <c r="O89">
        <v>5.484</v>
      </c>
      <c r="P89">
        <v>40001</v>
      </c>
      <c r="Q89">
        <v>120000</v>
      </c>
    </row>
    <row r="90" spans="9:17" x14ac:dyDescent="0.25">
      <c r="I90" t="s">
        <v>335</v>
      </c>
      <c r="J90">
        <v>1.927</v>
      </c>
      <c r="K90">
        <v>1.7270000000000001</v>
      </c>
      <c r="L90">
        <v>3.6700000000000003E-2</v>
      </c>
      <c r="M90">
        <v>-1.2729999999999999</v>
      </c>
      <c r="N90">
        <v>1.855</v>
      </c>
      <c r="O90">
        <v>5.5270000000000001</v>
      </c>
      <c r="P90">
        <v>40001</v>
      </c>
      <c r="Q90">
        <v>120000</v>
      </c>
    </row>
    <row r="91" spans="9:17" x14ac:dyDescent="0.25">
      <c r="I91" t="s">
        <v>336</v>
      </c>
      <c r="J91">
        <v>1.8240000000000001</v>
      </c>
      <c r="K91">
        <v>1.708</v>
      </c>
      <c r="L91">
        <v>3.6880000000000003E-2</v>
      </c>
      <c r="M91">
        <v>-1.337</v>
      </c>
      <c r="N91">
        <v>1.746</v>
      </c>
      <c r="O91">
        <v>5.3780000000000001</v>
      </c>
      <c r="P91">
        <v>40001</v>
      </c>
      <c r="Q91">
        <v>120000</v>
      </c>
    </row>
    <row r="92" spans="9:17" x14ac:dyDescent="0.25">
      <c r="I92" t="s">
        <v>337</v>
      </c>
      <c r="J92">
        <v>1.905</v>
      </c>
      <c r="K92">
        <v>1.681</v>
      </c>
      <c r="L92">
        <v>3.6040000000000003E-2</v>
      </c>
      <c r="M92">
        <v>-1.1970000000000001</v>
      </c>
      <c r="N92">
        <v>1.8220000000000001</v>
      </c>
      <c r="O92">
        <v>5.4189999999999996</v>
      </c>
      <c r="P92">
        <v>40001</v>
      </c>
      <c r="Q92">
        <v>120000</v>
      </c>
    </row>
    <row r="93" spans="9:17" x14ac:dyDescent="0.25">
      <c r="I93" t="s">
        <v>338</v>
      </c>
      <c r="J93">
        <v>8.1180000000000002E-2</v>
      </c>
      <c r="K93">
        <v>0.50729999999999997</v>
      </c>
      <c r="L93">
        <v>2.9480000000000001E-3</v>
      </c>
      <c r="M93">
        <v>-0.92190000000000005</v>
      </c>
      <c r="N93">
        <v>4.8919999999999998E-2</v>
      </c>
      <c r="O93">
        <v>1.2010000000000001</v>
      </c>
      <c r="P93">
        <v>40001</v>
      </c>
      <c r="Q93">
        <v>120000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26" sqref="E26"/>
    </sheetView>
  </sheetViews>
  <sheetFormatPr defaultRowHeight="15" x14ac:dyDescent="0.25"/>
  <cols>
    <col min="1" max="1" width="9.140625" style="7"/>
    <col min="2" max="2" width="56.28515625" style="7" bestFit="1" customWidth="1"/>
    <col min="3" max="3" width="22.28515625" style="7" bestFit="1" customWidth="1"/>
    <col min="4" max="4" width="8.7109375" style="7" bestFit="1" customWidth="1"/>
    <col min="5" max="6" width="9.140625" style="7"/>
    <col min="7" max="7" width="64.7109375" style="7" bestFit="1" customWidth="1"/>
    <col min="8" max="8" width="22.28515625" style="7" bestFit="1" customWidth="1"/>
    <col min="9" max="9" width="8.7109375" style="7" bestFit="1" customWidth="1"/>
    <col min="10" max="16384" width="9.140625" style="7"/>
  </cols>
  <sheetData>
    <row r="1" spans="1:9" x14ac:dyDescent="0.25">
      <c r="B1" s="13" t="s">
        <v>1</v>
      </c>
      <c r="C1" s="13" t="s">
        <v>13</v>
      </c>
      <c r="D1" s="13" t="s">
        <v>14</v>
      </c>
      <c r="G1" s="13" t="s">
        <v>3</v>
      </c>
      <c r="H1" s="13" t="s">
        <v>13</v>
      </c>
      <c r="I1" s="13" t="s">
        <v>14</v>
      </c>
    </row>
    <row r="2" spans="1:9" x14ac:dyDescent="0.25">
      <c r="A2" s="7">
        <v>9</v>
      </c>
      <c r="B2" s="6" t="str">
        <f>VLOOKUP(A2,'WinBUGS output'!B:C,2,FALSE)</f>
        <v>CBT individual (under 15 sessions)</v>
      </c>
      <c r="C2" s="6">
        <f>VLOOKUP(A2,'WinBUGS output'!AC:AJ,7,FALSE)</f>
        <v>2</v>
      </c>
      <c r="D2" s="6" t="str">
        <f>"("&amp;VLOOKUP(A2,'WinBUGS output'!AC:AJ,6,FALSE)&amp;", "&amp;VLOOKUP(A2,'WinBUGS output'!AC:AJ,8,FALSE)&amp;")"</f>
        <v>(1, 9)</v>
      </c>
      <c r="F2" s="7">
        <v>5</v>
      </c>
      <c r="G2" s="4" t="str">
        <f>VLOOKUP(F2,'WinBUGS output'!E:F,2,FALSE)</f>
        <v>Cognitive and cognitive behavioural therapies (individual) [CBT/CT]</v>
      </c>
      <c r="H2" s="6">
        <f>VLOOKUP(F2,'WinBUGS output'!AN:AU,7,FALSE)</f>
        <v>1</v>
      </c>
      <c r="I2" s="6" t="str">
        <f>"("&amp;VLOOKUP(F2,'WinBUGS output'!AN:AU,6,FALSE)&amp;", "&amp;VLOOKUP(F2,'WinBUGS output'!AN:AU,8,FALSE)&amp;")"</f>
        <v>(1, 5)</v>
      </c>
    </row>
    <row r="3" spans="1:9" x14ac:dyDescent="0.25">
      <c r="A3" s="7">
        <v>10</v>
      </c>
      <c r="B3" s="6" t="str">
        <f>VLOOKUP(A3,'WinBUGS output'!B:C,2,FALSE)</f>
        <v>CBT individual (over 15 sessions)</v>
      </c>
      <c r="C3" s="6">
        <f>VLOOKUP(A3,'WinBUGS output'!AC:AJ,7,FALSE)</f>
        <v>2</v>
      </c>
      <c r="D3" s="6" t="str">
        <f>"("&amp;VLOOKUP(A3,'WinBUGS output'!AC:AJ,6,FALSE)&amp;", "&amp;VLOOKUP(A3,'WinBUGS output'!AC:AJ,8,FALSE)&amp;")"</f>
        <v>(1, 9)</v>
      </c>
      <c r="F3" s="7">
        <v>1</v>
      </c>
      <c r="G3" s="4" t="str">
        <f>VLOOKUP(F3,'WinBUGS output'!E:F,2,FALSE)</f>
        <v>Pill placebo</v>
      </c>
      <c r="H3" s="6">
        <f>VLOOKUP(F3,'WinBUGS output'!AN:AU,7,FALSE)</f>
        <v>2</v>
      </c>
      <c r="I3" s="6" t="str">
        <f>"("&amp;VLOOKUP(F3,'WinBUGS output'!AN:AU,6,FALSE)&amp;", "&amp;VLOOKUP(F3,'WinBUGS output'!AN:AU,8,FALSE)&amp;")"</f>
        <v>(1, 3)</v>
      </c>
    </row>
    <row r="4" spans="1:9" x14ac:dyDescent="0.25">
      <c r="A4" s="7">
        <v>1</v>
      </c>
      <c r="B4" s="6" t="str">
        <f>VLOOKUP(A4,'WinBUGS output'!B:C,2,FALSE)</f>
        <v>Pill placebo</v>
      </c>
      <c r="C4" s="6">
        <f>VLOOKUP(A4,'WinBUGS output'!AC:AJ,7,FALSE)</f>
        <v>3</v>
      </c>
      <c r="D4" s="6" t="str">
        <f>"("&amp;VLOOKUP(A4,'WinBUGS output'!AC:AJ,6,FALSE)&amp;", "&amp;VLOOKUP(A4,'WinBUGS output'!AC:AJ,8,FALSE)&amp;")"</f>
        <v>(1, 5)</v>
      </c>
      <c r="F4" s="7">
        <v>6</v>
      </c>
      <c r="G4" s="4" t="str">
        <f>VLOOKUP(F4,'WinBUGS output'!E:F,2,FALSE)</f>
        <v>Combined (Cognitive and cognitive behavioural therapies individual + AD)</v>
      </c>
      <c r="H4" s="6">
        <f>VLOOKUP(F4,'WinBUGS output'!AN:AU,7,FALSE)</f>
        <v>3</v>
      </c>
      <c r="I4" s="6" t="str">
        <f>"("&amp;VLOOKUP(F4,'WinBUGS output'!AN:AU,6,FALSE)&amp;", "&amp;VLOOKUP(F4,'WinBUGS output'!AN:AU,8,FALSE)&amp;")"</f>
        <v>(1, 6)</v>
      </c>
    </row>
    <row r="5" spans="1:9" x14ac:dyDescent="0.25">
      <c r="A5" s="7">
        <v>11</v>
      </c>
      <c r="B5" s="6" t="str">
        <f>VLOOKUP(A5,'WinBUGS output'!B:C,2,FALSE)</f>
        <v>CBT individual (under 15 sessions) + escitalopram</v>
      </c>
      <c r="C5" s="6">
        <f>VLOOKUP(A5,'WinBUGS output'!AC:AJ,7,FALSE)</f>
        <v>4</v>
      </c>
      <c r="D5" s="6" t="str">
        <f>"("&amp;VLOOKUP(A5,'WinBUGS output'!AC:AJ,6,FALSE)&amp;", "&amp;VLOOKUP(A5,'WinBUGS output'!AC:AJ,8,FALSE)&amp;")"</f>
        <v>(1, 12)</v>
      </c>
      <c r="F5" s="7">
        <v>3</v>
      </c>
      <c r="G5" s="4" t="str">
        <f>VLOOKUP(F5,'WinBUGS output'!E:F,2,FALSE)</f>
        <v>SSRI</v>
      </c>
      <c r="H5" s="6">
        <f>VLOOKUP(F5,'WinBUGS output'!AN:AU,7,FALSE)</f>
        <v>4</v>
      </c>
      <c r="I5" s="6" t="str">
        <f>"("&amp;VLOOKUP(F5,'WinBUGS output'!AN:AU,6,FALSE)&amp;", "&amp;VLOOKUP(F5,'WinBUGS output'!AN:AU,8,FALSE)&amp;")"</f>
        <v>(2, 6)</v>
      </c>
    </row>
    <row r="6" spans="1:9" x14ac:dyDescent="0.25">
      <c r="A6" s="7">
        <v>12</v>
      </c>
      <c r="B6" s="6" t="str">
        <f>VLOOKUP(A6,'WinBUGS output'!B:C,2,FALSE)</f>
        <v>CBT individual (over 15 sessions) + amitriptyline</v>
      </c>
      <c r="C6" s="6">
        <f>VLOOKUP(A6,'WinBUGS output'!AC:AJ,7,FALSE)</f>
        <v>5</v>
      </c>
      <c r="D6" s="6" t="str">
        <f>"("&amp;VLOOKUP(A6,'WinBUGS output'!AC:AJ,6,FALSE)&amp;", "&amp;VLOOKUP(A6,'WinBUGS output'!AC:AJ,8,FALSE)&amp;")"</f>
        <v>(1, 12)</v>
      </c>
      <c r="F6" s="7">
        <v>2</v>
      </c>
      <c r="G6" s="4" t="str">
        <f>VLOOKUP(F6,'WinBUGS output'!E:F,2,FALSE)</f>
        <v>TCA</v>
      </c>
      <c r="H6" s="6">
        <f>VLOOKUP(F6,'WinBUGS output'!AN:AU,7,FALSE)</f>
        <v>5</v>
      </c>
      <c r="I6" s="6" t="str">
        <f>"("&amp;VLOOKUP(F6,'WinBUGS output'!AN:AU,6,FALSE)&amp;", "&amp;VLOOKUP(F6,'WinBUGS output'!AN:AU,8,FALSE)&amp;")"</f>
        <v>(3, 6)</v>
      </c>
    </row>
    <row r="7" spans="1:9" x14ac:dyDescent="0.25">
      <c r="A7" s="7">
        <v>6</v>
      </c>
      <c r="B7" s="6" t="str">
        <f>VLOOKUP(A7,'WinBUGS output'!B:C,2,FALSE)</f>
        <v>Fluoxetine</v>
      </c>
      <c r="C7" s="6">
        <f>VLOOKUP(A7,'WinBUGS output'!AC:AJ,7,FALSE)</f>
        <v>6</v>
      </c>
      <c r="D7" s="6" t="str">
        <f>"("&amp;VLOOKUP(A7,'WinBUGS output'!AC:AJ,6,FALSE)&amp;", "&amp;VLOOKUP(A7,'WinBUGS output'!AC:AJ,8,FALSE)&amp;")"</f>
        <v>(3, 9)</v>
      </c>
      <c r="F7" s="7">
        <v>4</v>
      </c>
      <c r="G7" s="4" t="str">
        <f>VLOOKUP(F7,'WinBUGS output'!E:F,2,FALSE)</f>
        <v>Mirtazapine</v>
      </c>
      <c r="H7" s="6">
        <f>VLOOKUP(F7,'WinBUGS output'!AN:AU,7,FALSE)</f>
        <v>5</v>
      </c>
      <c r="I7" s="6" t="str">
        <f>"("&amp;VLOOKUP(F7,'WinBUGS output'!AN:AU,6,FALSE)&amp;", "&amp;VLOOKUP(F7,'WinBUGS output'!AN:AU,8,FALSE)&amp;")"</f>
        <v>(3, 6)</v>
      </c>
    </row>
    <row r="8" spans="1:9" x14ac:dyDescent="0.25">
      <c r="A8" s="7">
        <v>5</v>
      </c>
      <c r="B8" s="6" t="str">
        <f>VLOOKUP(A8,'WinBUGS output'!B:C,2,FALSE)</f>
        <v>Escitalopram</v>
      </c>
      <c r="C8" s="6">
        <f>VLOOKUP(A8,'WinBUGS output'!AC:AJ,7,FALSE)</f>
        <v>7</v>
      </c>
      <c r="D8" s="6" t="str">
        <f>"("&amp;VLOOKUP(A8,'WinBUGS output'!AC:AJ,6,FALSE)&amp;", "&amp;VLOOKUP(A8,'WinBUGS output'!AC:AJ,8,FALSE)&amp;")"</f>
        <v>(4, 11)</v>
      </c>
    </row>
    <row r="9" spans="1:9" x14ac:dyDescent="0.25">
      <c r="A9" s="7">
        <v>4</v>
      </c>
      <c r="B9" s="6" t="str">
        <f>VLOOKUP(A9,'WinBUGS output'!B:C,2,FALSE)</f>
        <v>Citalopram</v>
      </c>
      <c r="C9" s="6">
        <f>VLOOKUP(A9,'WinBUGS output'!AC:AJ,7,FALSE)</f>
        <v>8</v>
      </c>
      <c r="D9" s="6" t="str">
        <f>"("&amp;VLOOKUP(A9,'WinBUGS output'!AC:AJ,6,FALSE)&amp;", "&amp;VLOOKUP(A9,'WinBUGS output'!AC:AJ,8,FALSE)&amp;")"</f>
        <v>(4, 12)</v>
      </c>
    </row>
    <row r="10" spans="1:9" x14ac:dyDescent="0.25">
      <c r="A10" s="7">
        <v>7</v>
      </c>
      <c r="B10" s="6" t="str">
        <f>VLOOKUP(A10,'WinBUGS output'!B:C,2,FALSE)</f>
        <v>Sertraline</v>
      </c>
      <c r="C10" s="6">
        <f>VLOOKUP(A10,'WinBUGS output'!AC:AJ,7,FALSE)</f>
        <v>8</v>
      </c>
      <c r="D10" s="6" t="str">
        <f>"("&amp;VLOOKUP(A10,'WinBUGS output'!AC:AJ,6,FALSE)&amp;", "&amp;VLOOKUP(A10,'WinBUGS output'!AC:AJ,8,FALSE)&amp;")"</f>
        <v>(4, 12)</v>
      </c>
    </row>
    <row r="11" spans="1:9" x14ac:dyDescent="0.25">
      <c r="A11" s="7">
        <v>3</v>
      </c>
      <c r="B11" s="6" t="str">
        <f>VLOOKUP(A11,'WinBUGS output'!B:C,2,FALSE)</f>
        <v>Lofepramine</v>
      </c>
      <c r="C11" s="6">
        <f>VLOOKUP(A11,'WinBUGS output'!AC:AJ,7,FALSE)</f>
        <v>10</v>
      </c>
      <c r="D11" s="6" t="str">
        <f>"("&amp;VLOOKUP(A11,'WinBUGS output'!AC:AJ,6,FALSE)&amp;", "&amp;VLOOKUP(A11,'WinBUGS output'!AC:AJ,8,FALSE)&amp;")"</f>
        <v>(4, 12)</v>
      </c>
    </row>
    <row r="12" spans="1:9" x14ac:dyDescent="0.25">
      <c r="A12" s="7">
        <v>8</v>
      </c>
      <c r="B12" s="6" t="str">
        <f>VLOOKUP(A12,'WinBUGS output'!B:C,2,FALSE)</f>
        <v>Mirtazapine</v>
      </c>
      <c r="C12" s="6">
        <f>VLOOKUP(A12,'WinBUGS output'!AC:AJ,7,FALSE)</f>
        <v>10</v>
      </c>
      <c r="D12" s="6" t="str">
        <f>"("&amp;VLOOKUP(A12,'WinBUGS output'!AC:AJ,6,FALSE)&amp;", "&amp;VLOOKUP(A12,'WinBUGS output'!AC:AJ,8,FALSE)&amp;")"</f>
        <v>(5, 12)</v>
      </c>
    </row>
    <row r="13" spans="1:9" x14ac:dyDescent="0.25">
      <c r="A13" s="7">
        <v>2</v>
      </c>
      <c r="B13" s="6" t="str">
        <f>VLOOKUP(A13,'WinBUGS output'!B:C,2,FALSE)</f>
        <v>Amitriptyline</v>
      </c>
      <c r="C13" s="6">
        <f>VLOOKUP(A13,'WinBUGS output'!AC:AJ,7,FALSE)</f>
        <v>10</v>
      </c>
      <c r="D13" s="6" t="str">
        <f>"("&amp;VLOOKUP(A13,'WinBUGS output'!AC:AJ,6,FALSE)&amp;", "&amp;VLOOKUP(A13,'WinBUGS output'!AC:AJ,8,FALSE)&amp;")"</f>
        <v>(6, 12)</v>
      </c>
    </row>
  </sheetData>
  <sortState ref="A2:D14">
    <sortCondition ref="C2:C14"/>
    <sortCondition ref="D2:D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75" zoomScaleNormal="75" workbookViewId="0"/>
  </sheetViews>
  <sheetFormatPr defaultRowHeight="15" x14ac:dyDescent="0.25"/>
  <cols>
    <col min="1" max="1" width="4.7109375" customWidth="1"/>
    <col min="2" max="2" width="54.28515625" bestFit="1" customWidth="1"/>
    <col min="4" max="4" width="64.7109375" bestFit="1" customWidth="1"/>
    <col min="5" max="5" width="6.5703125" customWidth="1"/>
  </cols>
  <sheetData>
    <row r="1" spans="1:6" ht="15.75" x14ac:dyDescent="0.25">
      <c r="A1" s="35"/>
      <c r="B1" s="33" t="s">
        <v>1</v>
      </c>
      <c r="C1" s="33" t="s">
        <v>2</v>
      </c>
      <c r="D1" s="33" t="s">
        <v>3</v>
      </c>
      <c r="E1" s="34"/>
      <c r="F1" s="33" t="s">
        <v>2</v>
      </c>
    </row>
    <row r="2" spans="1:6" x14ac:dyDescent="0.25">
      <c r="A2" s="32">
        <v>1</v>
      </c>
      <c r="B2" s="32" t="s">
        <v>0</v>
      </c>
      <c r="C2" s="32">
        <v>913</v>
      </c>
      <c r="D2" s="32" t="s">
        <v>0</v>
      </c>
      <c r="E2" s="32">
        <v>1</v>
      </c>
      <c r="F2" s="6">
        <v>913</v>
      </c>
    </row>
    <row r="3" spans="1:6" x14ac:dyDescent="0.25">
      <c r="A3" s="32">
        <v>2</v>
      </c>
      <c r="B3" s="27" t="s">
        <v>45</v>
      </c>
      <c r="C3" s="32">
        <v>3</v>
      </c>
      <c r="D3" s="32" t="s">
        <v>46</v>
      </c>
      <c r="E3" s="27">
        <v>2</v>
      </c>
      <c r="F3" s="6">
        <v>670</v>
      </c>
    </row>
    <row r="4" spans="1:6" x14ac:dyDescent="0.25">
      <c r="A4" s="32">
        <v>3</v>
      </c>
      <c r="B4" s="27" t="s">
        <v>47</v>
      </c>
      <c r="C4" s="32">
        <v>301</v>
      </c>
      <c r="D4" s="32"/>
      <c r="E4" s="27">
        <v>2</v>
      </c>
      <c r="F4" s="6"/>
    </row>
    <row r="5" spans="1:6" x14ac:dyDescent="0.25">
      <c r="A5" s="32">
        <v>4</v>
      </c>
      <c r="B5" s="27" t="s">
        <v>48</v>
      </c>
      <c r="C5" s="32">
        <v>337</v>
      </c>
      <c r="D5" s="32"/>
      <c r="E5" s="27">
        <v>2</v>
      </c>
      <c r="F5" s="6"/>
    </row>
    <row r="6" spans="1:6" x14ac:dyDescent="0.25">
      <c r="A6" s="32">
        <v>5</v>
      </c>
      <c r="B6" s="32" t="s">
        <v>49</v>
      </c>
      <c r="C6" s="32">
        <v>29</v>
      </c>
      <c r="D6" s="32"/>
      <c r="E6" s="32">
        <v>2</v>
      </c>
      <c r="F6" s="6"/>
    </row>
    <row r="7" spans="1:6" x14ac:dyDescent="0.25">
      <c r="A7" s="32">
        <v>6</v>
      </c>
      <c r="B7" s="32" t="s">
        <v>51</v>
      </c>
      <c r="C7" s="32">
        <v>150</v>
      </c>
      <c r="D7" s="32" t="s">
        <v>50</v>
      </c>
      <c r="E7" s="32">
        <v>3</v>
      </c>
      <c r="F7" s="6">
        <v>691</v>
      </c>
    </row>
    <row r="8" spans="1:6" x14ac:dyDescent="0.25">
      <c r="A8" s="32">
        <v>7</v>
      </c>
      <c r="B8" s="32" t="s">
        <v>52</v>
      </c>
      <c r="C8" s="32">
        <v>108</v>
      </c>
      <c r="D8" s="32"/>
      <c r="E8" s="32">
        <v>3</v>
      </c>
      <c r="F8" s="6"/>
    </row>
    <row r="9" spans="1:6" x14ac:dyDescent="0.25">
      <c r="A9" s="32">
        <v>8</v>
      </c>
      <c r="B9" s="32" t="s">
        <v>53</v>
      </c>
      <c r="C9" s="32">
        <v>389</v>
      </c>
      <c r="D9" s="32"/>
      <c r="E9" s="32">
        <v>3</v>
      </c>
      <c r="F9" s="6"/>
    </row>
    <row r="10" spans="1:6" x14ac:dyDescent="0.25">
      <c r="A10" s="32">
        <v>9</v>
      </c>
      <c r="B10" s="32" t="s">
        <v>54</v>
      </c>
      <c r="C10" s="32">
        <v>44</v>
      </c>
      <c r="D10" s="32"/>
      <c r="E10" s="32">
        <v>3</v>
      </c>
      <c r="F10" s="6"/>
    </row>
    <row r="11" spans="1:6" x14ac:dyDescent="0.25">
      <c r="A11" s="32">
        <v>10</v>
      </c>
      <c r="B11" s="32" t="s">
        <v>87</v>
      </c>
      <c r="C11" s="32">
        <v>134</v>
      </c>
      <c r="D11" s="32" t="s">
        <v>87</v>
      </c>
      <c r="E11" s="32">
        <v>4</v>
      </c>
      <c r="F11" s="6">
        <v>134</v>
      </c>
    </row>
    <row r="12" spans="1:6" x14ac:dyDescent="0.25">
      <c r="A12" s="32">
        <v>11</v>
      </c>
      <c r="B12" s="32" t="s">
        <v>55</v>
      </c>
      <c r="C12" s="32">
        <v>2</v>
      </c>
      <c r="D12" s="32" t="s">
        <v>145</v>
      </c>
      <c r="E12" s="32">
        <v>5</v>
      </c>
      <c r="F12" s="6">
        <v>8</v>
      </c>
    </row>
    <row r="13" spans="1:6" x14ac:dyDescent="0.25">
      <c r="A13" s="32">
        <v>12</v>
      </c>
      <c r="B13" s="32" t="s">
        <v>56</v>
      </c>
      <c r="C13" s="32">
        <v>6</v>
      </c>
      <c r="D13" s="32"/>
      <c r="E13" s="32">
        <v>5</v>
      </c>
      <c r="F13" s="6"/>
    </row>
    <row r="14" spans="1:6" x14ac:dyDescent="0.25">
      <c r="A14" s="32">
        <v>13</v>
      </c>
      <c r="B14" s="32" t="s">
        <v>144</v>
      </c>
      <c r="C14" s="32">
        <v>12</v>
      </c>
      <c r="D14" s="32" t="s">
        <v>57</v>
      </c>
      <c r="E14" s="32">
        <v>6</v>
      </c>
      <c r="F14" s="6">
        <v>16</v>
      </c>
    </row>
    <row r="15" spans="1:6" x14ac:dyDescent="0.25">
      <c r="A15" s="32">
        <v>14</v>
      </c>
      <c r="B15" s="32" t="s">
        <v>143</v>
      </c>
      <c r="C15" s="32">
        <v>4</v>
      </c>
      <c r="D15" s="32"/>
      <c r="E15" s="32">
        <v>6</v>
      </c>
      <c r="F15" s="6"/>
    </row>
    <row r="16" spans="1:6" x14ac:dyDescent="0.25">
      <c r="A16" s="28"/>
      <c r="B16" s="29"/>
      <c r="C16" s="29"/>
      <c r="D16" s="30"/>
      <c r="E16" s="28"/>
      <c r="F16" s="29"/>
    </row>
    <row r="17" spans="1:6" x14ac:dyDescent="0.25">
      <c r="A17" s="28"/>
      <c r="B17" s="29"/>
      <c r="C17" s="29"/>
      <c r="D17" s="30"/>
      <c r="E17" s="28"/>
      <c r="F17" s="29"/>
    </row>
    <row r="18" spans="1:6" x14ac:dyDescent="0.25">
      <c r="A18" s="28"/>
      <c r="B18" s="29"/>
      <c r="C18" s="29"/>
      <c r="D18" s="30"/>
      <c r="E18" s="28"/>
      <c r="F18" s="29"/>
    </row>
    <row r="19" spans="1:6" x14ac:dyDescent="0.25">
      <c r="A19" s="28"/>
      <c r="B19" s="29"/>
      <c r="C19" s="29"/>
      <c r="D19" s="30"/>
      <c r="E19" s="28"/>
      <c r="F19" s="29"/>
    </row>
    <row r="20" spans="1:6" x14ac:dyDescent="0.25">
      <c r="A20" s="28"/>
      <c r="B20" s="29"/>
      <c r="C20" s="29"/>
      <c r="D20" s="30"/>
      <c r="E20" s="28"/>
      <c r="F20" s="29"/>
    </row>
    <row r="21" spans="1:6" x14ac:dyDescent="0.25">
      <c r="A21" s="28"/>
      <c r="B21" s="29"/>
      <c r="C21" s="29"/>
      <c r="D21" s="30"/>
      <c r="E21" s="28"/>
      <c r="F21" s="29"/>
    </row>
    <row r="22" spans="1:6" x14ac:dyDescent="0.25">
      <c r="A22" s="28"/>
      <c r="B22" s="29"/>
      <c r="C22" s="29"/>
      <c r="D22" s="30"/>
      <c r="E22" s="28"/>
      <c r="F22" s="29"/>
    </row>
    <row r="23" spans="1:6" x14ac:dyDescent="0.25">
      <c r="A23" s="28"/>
      <c r="B23" s="29"/>
      <c r="C23" s="29"/>
      <c r="D23" s="30"/>
      <c r="E23" s="28"/>
      <c r="F23" s="29"/>
    </row>
    <row r="24" spans="1:6" x14ac:dyDescent="0.25">
      <c r="A24" s="28"/>
      <c r="B24" s="29"/>
      <c r="C24" s="29"/>
      <c r="D24" s="30"/>
      <c r="E24" s="28"/>
      <c r="F24" s="29"/>
    </row>
    <row r="25" spans="1:6" x14ac:dyDescent="0.25">
      <c r="A25" s="28"/>
      <c r="B25" s="29"/>
      <c r="C25" s="29"/>
      <c r="D25" s="30"/>
      <c r="E25" s="28"/>
      <c r="F25" s="29"/>
    </row>
    <row r="26" spans="1:6" x14ac:dyDescent="0.25">
      <c r="A26" s="28"/>
      <c r="B26" s="29"/>
      <c r="C26" s="29"/>
      <c r="D26" s="30"/>
      <c r="E26" s="28"/>
      <c r="F26" s="29"/>
    </row>
    <row r="27" spans="1:6" x14ac:dyDescent="0.25">
      <c r="A27" s="28"/>
      <c r="B27" s="29"/>
      <c r="C27" s="29"/>
      <c r="D27" s="30"/>
      <c r="E27" s="28"/>
      <c r="F27" s="29"/>
    </row>
    <row r="28" spans="1:6" x14ac:dyDescent="0.25">
      <c r="A28" s="28"/>
      <c r="B28" s="29"/>
      <c r="C28" s="29"/>
      <c r="D28" s="30"/>
      <c r="E28" s="28"/>
      <c r="F28" s="29"/>
    </row>
    <row r="29" spans="1:6" x14ac:dyDescent="0.25">
      <c r="A29" s="28"/>
      <c r="B29" s="29"/>
      <c r="C29" s="29"/>
      <c r="D29" s="30"/>
      <c r="E29" s="28"/>
      <c r="F29" s="29"/>
    </row>
    <row r="30" spans="1:6" x14ac:dyDescent="0.25">
      <c r="A30" s="28"/>
      <c r="B30" s="29"/>
      <c r="C30" s="29"/>
      <c r="D30" s="30"/>
      <c r="E30" s="28"/>
      <c r="F30" s="29"/>
    </row>
    <row r="31" spans="1:6" x14ac:dyDescent="0.25">
      <c r="A31" s="28"/>
      <c r="B31" s="29"/>
      <c r="C31" s="29"/>
      <c r="D31" s="30"/>
      <c r="E31" s="28"/>
      <c r="F31" s="29"/>
    </row>
    <row r="32" spans="1:6" x14ac:dyDescent="0.25">
      <c r="A32" s="28"/>
      <c r="B32" s="29"/>
      <c r="C32" s="29"/>
      <c r="D32" s="30"/>
      <c r="E32" s="28"/>
      <c r="F32" s="29"/>
    </row>
    <row r="33" spans="1:6" x14ac:dyDescent="0.25">
      <c r="A33" s="28"/>
      <c r="B33" s="29"/>
      <c r="C33" s="29"/>
      <c r="D33" s="30"/>
      <c r="E33" s="28"/>
      <c r="F33" s="29"/>
    </row>
    <row r="34" spans="1:6" x14ac:dyDescent="0.25">
      <c r="A34" s="28"/>
      <c r="B34" s="29"/>
      <c r="C34" s="29"/>
      <c r="D34" s="30"/>
      <c r="E34" s="28"/>
      <c r="F34" s="29"/>
    </row>
    <row r="35" spans="1:6" x14ac:dyDescent="0.25">
      <c r="A35" s="28"/>
      <c r="B35" s="29"/>
      <c r="C35" s="29"/>
      <c r="D35" s="30"/>
      <c r="E35" s="28"/>
      <c r="F35" s="29"/>
    </row>
    <row r="36" spans="1:6" x14ac:dyDescent="0.25">
      <c r="A36" s="28"/>
      <c r="B36" s="29"/>
      <c r="C36" s="29"/>
      <c r="D36" s="30"/>
      <c r="E36" s="28"/>
      <c r="F36" s="29"/>
    </row>
    <row r="37" spans="1:6" x14ac:dyDescent="0.25">
      <c r="A37" s="28"/>
      <c r="B37" s="29"/>
      <c r="C37" s="29"/>
      <c r="D37" s="30"/>
      <c r="E37" s="28"/>
      <c r="F37" s="29"/>
    </row>
    <row r="38" spans="1:6" x14ac:dyDescent="0.25">
      <c r="A38" s="28"/>
      <c r="B38" s="29"/>
      <c r="C38" s="29"/>
      <c r="D38" s="30"/>
      <c r="E38" s="28"/>
      <c r="F38" s="29"/>
    </row>
    <row r="39" spans="1:6" x14ac:dyDescent="0.25">
      <c r="A39" s="28"/>
      <c r="B39" s="29"/>
      <c r="C39" s="29"/>
      <c r="D39" s="30"/>
      <c r="E39" s="28"/>
      <c r="F39" s="29"/>
    </row>
    <row r="40" spans="1:6" x14ac:dyDescent="0.25">
      <c r="A40" s="28"/>
      <c r="B40" s="29"/>
      <c r="C40" s="29"/>
      <c r="D40" s="30"/>
      <c r="E40" s="28"/>
      <c r="F40" s="29"/>
    </row>
    <row r="41" spans="1:6" x14ac:dyDescent="0.25">
      <c r="A41" s="28"/>
      <c r="B41" s="29"/>
      <c r="C41" s="29"/>
      <c r="D41" s="30"/>
      <c r="E41" s="28"/>
      <c r="F41" s="29"/>
    </row>
    <row r="42" spans="1:6" x14ac:dyDescent="0.25">
      <c r="A42" s="28"/>
      <c r="B42" s="29"/>
      <c r="C42" s="29"/>
      <c r="D42" s="30"/>
      <c r="E42" s="28"/>
      <c r="F42" s="2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5" x14ac:dyDescent="0.25"/>
  <cols>
    <col min="1" max="1" width="12.28515625" customWidth="1"/>
    <col min="2" max="2" width="11.7109375" bestFit="1" customWidth="1"/>
    <col min="3" max="3" width="18.5703125" bestFit="1" customWidth="1"/>
    <col min="4" max="4" width="17.7109375" bestFit="1" customWidth="1"/>
    <col min="7" max="7" width="7" customWidth="1"/>
    <col min="8" max="8" width="6.85546875" bestFit="1" customWidth="1"/>
    <col min="9" max="9" width="18.5703125" bestFit="1" customWidth="1"/>
    <col min="10" max="10" width="17.7109375" bestFit="1" customWidth="1"/>
  </cols>
  <sheetData>
    <row r="1" spans="1:10" x14ac:dyDescent="0.25">
      <c r="A1" t="s">
        <v>19</v>
      </c>
      <c r="G1" t="s">
        <v>20</v>
      </c>
    </row>
    <row r="2" spans="1:10" x14ac:dyDescent="0.25">
      <c r="A2" t="s">
        <v>21</v>
      </c>
      <c r="B2" t="s">
        <v>22</v>
      </c>
      <c r="C2" t="s">
        <v>25</v>
      </c>
      <c r="D2" t="s">
        <v>26</v>
      </c>
      <c r="G2" t="s">
        <v>23</v>
      </c>
      <c r="H2" t="s">
        <v>24</v>
      </c>
      <c r="I2" t="s">
        <v>25</v>
      </c>
      <c r="J2" t="s">
        <v>26</v>
      </c>
    </row>
    <row r="3" spans="1:10" x14ac:dyDescent="0.25">
      <c r="A3">
        <v>1</v>
      </c>
      <c r="B3">
        <v>3</v>
      </c>
      <c r="C3">
        <v>256</v>
      </c>
      <c r="D3">
        <v>6</v>
      </c>
      <c r="G3">
        <v>1</v>
      </c>
      <c r="H3">
        <v>2</v>
      </c>
      <c r="I3">
        <v>939</v>
      </c>
      <c r="J3">
        <v>19</v>
      </c>
    </row>
    <row r="4" spans="1:10" x14ac:dyDescent="0.25">
      <c r="A4">
        <v>1</v>
      </c>
      <c r="B4">
        <v>4</v>
      </c>
      <c r="C4">
        <v>645</v>
      </c>
      <c r="D4">
        <v>12</v>
      </c>
      <c r="G4">
        <v>1</v>
      </c>
      <c r="H4">
        <v>3</v>
      </c>
      <c r="I4">
        <v>955</v>
      </c>
      <c r="J4">
        <v>16</v>
      </c>
    </row>
    <row r="5" spans="1:10" x14ac:dyDescent="0.25">
      <c r="A5">
        <v>1</v>
      </c>
      <c r="B5">
        <v>5</v>
      </c>
      <c r="C5">
        <v>38</v>
      </c>
      <c r="D5">
        <v>1</v>
      </c>
      <c r="G5">
        <v>1</v>
      </c>
      <c r="H5">
        <v>4</v>
      </c>
      <c r="I5">
        <v>94</v>
      </c>
      <c r="J5">
        <v>3</v>
      </c>
    </row>
    <row r="6" spans="1:10" x14ac:dyDescent="0.25">
      <c r="A6">
        <v>1</v>
      </c>
      <c r="B6">
        <v>6</v>
      </c>
      <c r="C6">
        <v>106</v>
      </c>
      <c r="D6">
        <v>2</v>
      </c>
      <c r="G6">
        <v>2</v>
      </c>
      <c r="H6">
        <v>2</v>
      </c>
      <c r="I6">
        <v>58</v>
      </c>
      <c r="J6">
        <v>2</v>
      </c>
    </row>
    <row r="7" spans="1:10" x14ac:dyDescent="0.25">
      <c r="A7">
        <v>1</v>
      </c>
      <c r="B7">
        <v>7</v>
      </c>
      <c r="C7">
        <v>134</v>
      </c>
      <c r="D7">
        <v>3</v>
      </c>
      <c r="G7">
        <v>2</v>
      </c>
      <c r="H7">
        <v>3</v>
      </c>
      <c r="I7">
        <v>213</v>
      </c>
      <c r="J7">
        <v>7</v>
      </c>
    </row>
    <row r="8" spans="1:10" x14ac:dyDescent="0.25">
      <c r="A8">
        <v>1</v>
      </c>
      <c r="B8">
        <v>8</v>
      </c>
      <c r="C8">
        <v>643</v>
      </c>
      <c r="D8">
        <v>10</v>
      </c>
      <c r="G8">
        <v>2</v>
      </c>
      <c r="H8">
        <v>4</v>
      </c>
      <c r="I8">
        <v>119</v>
      </c>
      <c r="J8">
        <v>4</v>
      </c>
    </row>
    <row r="9" spans="1:10" x14ac:dyDescent="0.25">
      <c r="A9">
        <v>1</v>
      </c>
      <c r="B9">
        <v>9</v>
      </c>
      <c r="C9">
        <v>72</v>
      </c>
      <c r="D9">
        <v>1</v>
      </c>
      <c r="G9">
        <v>2</v>
      </c>
      <c r="H9">
        <v>5</v>
      </c>
      <c r="I9">
        <v>16</v>
      </c>
      <c r="J9">
        <v>2</v>
      </c>
    </row>
    <row r="10" spans="1:10" x14ac:dyDescent="0.25">
      <c r="A10">
        <v>1</v>
      </c>
      <c r="B10">
        <v>10</v>
      </c>
      <c r="C10">
        <v>94</v>
      </c>
      <c r="D10">
        <v>3</v>
      </c>
      <c r="G10">
        <v>3</v>
      </c>
      <c r="H10">
        <v>3</v>
      </c>
      <c r="I10">
        <v>240</v>
      </c>
      <c r="J10">
        <v>4</v>
      </c>
    </row>
    <row r="11" spans="1:10" x14ac:dyDescent="0.25">
      <c r="A11">
        <v>2</v>
      </c>
      <c r="B11">
        <v>11</v>
      </c>
      <c r="C11">
        <v>5</v>
      </c>
      <c r="D11">
        <v>1</v>
      </c>
      <c r="G11">
        <v>3</v>
      </c>
      <c r="H11">
        <v>4</v>
      </c>
      <c r="I11">
        <v>91</v>
      </c>
      <c r="J11">
        <v>4</v>
      </c>
    </row>
    <row r="12" spans="1:10" x14ac:dyDescent="0.25">
      <c r="A12">
        <v>3</v>
      </c>
      <c r="B12">
        <v>5</v>
      </c>
      <c r="C12">
        <v>30</v>
      </c>
      <c r="D12">
        <v>1</v>
      </c>
      <c r="G12">
        <v>3</v>
      </c>
      <c r="H12">
        <v>6</v>
      </c>
      <c r="I12">
        <v>19</v>
      </c>
      <c r="J12">
        <v>1</v>
      </c>
    </row>
    <row r="13" spans="1:10" x14ac:dyDescent="0.25">
      <c r="A13">
        <v>3</v>
      </c>
      <c r="B13">
        <v>6</v>
      </c>
      <c r="C13">
        <v>100</v>
      </c>
      <c r="D13">
        <v>1</v>
      </c>
      <c r="G13">
        <v>5</v>
      </c>
      <c r="H13">
        <v>6</v>
      </c>
      <c r="I13">
        <v>8</v>
      </c>
      <c r="J13">
        <v>1</v>
      </c>
    </row>
    <row r="14" spans="1:10" x14ac:dyDescent="0.25">
      <c r="A14">
        <v>3</v>
      </c>
      <c r="B14">
        <v>8</v>
      </c>
      <c r="C14">
        <v>70</v>
      </c>
      <c r="D14">
        <v>4</v>
      </c>
    </row>
    <row r="15" spans="1:10" x14ac:dyDescent="0.25">
      <c r="A15">
        <v>3</v>
      </c>
      <c r="B15">
        <v>9</v>
      </c>
      <c r="C15">
        <v>31</v>
      </c>
      <c r="D15">
        <v>1</v>
      </c>
    </row>
    <row r="16" spans="1:10" x14ac:dyDescent="0.25">
      <c r="A16">
        <v>3</v>
      </c>
      <c r="B16">
        <v>10</v>
      </c>
      <c r="C16">
        <v>119</v>
      </c>
      <c r="D16">
        <v>4</v>
      </c>
    </row>
    <row r="17" spans="1:4" x14ac:dyDescent="0.25">
      <c r="A17">
        <v>4</v>
      </c>
      <c r="B17">
        <v>5</v>
      </c>
      <c r="C17">
        <v>28</v>
      </c>
      <c r="D17">
        <v>1</v>
      </c>
    </row>
    <row r="18" spans="1:4" x14ac:dyDescent="0.25">
      <c r="A18">
        <v>4</v>
      </c>
      <c r="B18">
        <v>8</v>
      </c>
      <c r="C18">
        <v>12</v>
      </c>
      <c r="D18">
        <v>1</v>
      </c>
    </row>
    <row r="19" spans="1:4" x14ac:dyDescent="0.25">
      <c r="A19">
        <v>4</v>
      </c>
      <c r="B19">
        <v>12</v>
      </c>
      <c r="C19">
        <v>11</v>
      </c>
      <c r="D19">
        <v>1</v>
      </c>
    </row>
    <row r="20" spans="1:4" x14ac:dyDescent="0.25">
      <c r="A20">
        <v>6</v>
      </c>
      <c r="B20">
        <v>7</v>
      </c>
      <c r="C20">
        <v>95</v>
      </c>
      <c r="D20">
        <v>2</v>
      </c>
    </row>
    <row r="21" spans="1:4" x14ac:dyDescent="0.25">
      <c r="A21">
        <v>6</v>
      </c>
      <c r="B21">
        <v>10</v>
      </c>
      <c r="C21">
        <v>26</v>
      </c>
      <c r="D21">
        <v>1</v>
      </c>
    </row>
    <row r="22" spans="1:4" x14ac:dyDescent="0.25">
      <c r="A22">
        <v>7</v>
      </c>
      <c r="B22">
        <v>8</v>
      </c>
      <c r="C22">
        <v>72</v>
      </c>
      <c r="D22">
        <v>1</v>
      </c>
    </row>
    <row r="23" spans="1:4" x14ac:dyDescent="0.25">
      <c r="A23">
        <v>7</v>
      </c>
      <c r="B23">
        <v>13</v>
      </c>
      <c r="C23">
        <v>19</v>
      </c>
      <c r="D23">
        <v>1</v>
      </c>
    </row>
    <row r="24" spans="1:4" x14ac:dyDescent="0.25">
      <c r="A24">
        <v>8</v>
      </c>
      <c r="B24">
        <v>8</v>
      </c>
      <c r="C24">
        <v>73</v>
      </c>
      <c r="D24">
        <v>1</v>
      </c>
    </row>
    <row r="25" spans="1:4" x14ac:dyDescent="0.25">
      <c r="A25">
        <v>8</v>
      </c>
      <c r="B25">
        <v>10</v>
      </c>
      <c r="C25">
        <v>65</v>
      </c>
      <c r="D25">
        <v>3</v>
      </c>
    </row>
    <row r="26" spans="1:4" x14ac:dyDescent="0.25">
      <c r="A26">
        <v>12</v>
      </c>
      <c r="B26">
        <v>14</v>
      </c>
      <c r="C26">
        <v>8</v>
      </c>
      <c r="D2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/>
  </sheetViews>
  <sheetFormatPr defaultRowHeight="15" x14ac:dyDescent="0.25"/>
  <sheetData>
    <row r="1" spans="1:15" x14ac:dyDescent="0.25">
      <c r="A1" t="s">
        <v>17</v>
      </c>
      <c r="O1" t="s">
        <v>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/>
  </sheetViews>
  <sheetFormatPr defaultRowHeight="15" x14ac:dyDescent="0.25"/>
  <cols>
    <col min="1" max="1" width="4.5703125" style="37" bestFit="1" customWidth="1"/>
    <col min="2" max="6" width="4.7109375" style="37" bestFit="1" customWidth="1"/>
    <col min="7" max="11" width="5.140625" style="37" bestFit="1" customWidth="1"/>
    <col min="12" max="12" width="4.7109375" style="37" bestFit="1" customWidth="1"/>
    <col min="13" max="13" width="5" style="37" bestFit="1" customWidth="1"/>
    <col min="14" max="16" width="4.7109375" style="37" bestFit="1" customWidth="1"/>
    <col min="17" max="17" width="2" style="37" bestFit="1" customWidth="1"/>
    <col min="18" max="18" width="16" style="37" bestFit="1" customWidth="1"/>
  </cols>
  <sheetData>
    <row r="1" spans="1:24" x14ac:dyDescent="0.25">
      <c r="A1" s="36" t="s">
        <v>28</v>
      </c>
      <c r="B1" s="36" t="s">
        <v>29</v>
      </c>
      <c r="C1" s="36" t="s">
        <v>30</v>
      </c>
      <c r="D1" s="36" t="s">
        <v>31</v>
      </c>
      <c r="E1" s="36" t="s">
        <v>32</v>
      </c>
      <c r="F1" s="36" t="s">
        <v>33</v>
      </c>
      <c r="G1" s="36" t="s">
        <v>34</v>
      </c>
      <c r="H1" s="36" t="s">
        <v>35</v>
      </c>
      <c r="I1" s="36" t="s">
        <v>36</v>
      </c>
      <c r="J1" s="36" t="s">
        <v>37</v>
      </c>
      <c r="K1" s="36" t="s">
        <v>38</v>
      </c>
      <c r="L1" s="36" t="s">
        <v>39</v>
      </c>
      <c r="M1" s="36" t="s">
        <v>40</v>
      </c>
      <c r="N1" s="36" t="s">
        <v>41</v>
      </c>
      <c r="O1" s="36" t="s">
        <v>84</v>
      </c>
      <c r="P1" s="36" t="s">
        <v>85</v>
      </c>
      <c r="Q1" s="36" t="s">
        <v>42</v>
      </c>
      <c r="R1" s="36" t="s">
        <v>43</v>
      </c>
    </row>
    <row r="2" spans="1:24" x14ac:dyDescent="0.25">
      <c r="A2" s="37">
        <v>2</v>
      </c>
      <c r="B2" s="37">
        <v>3</v>
      </c>
      <c r="C2" s="37">
        <v>8</v>
      </c>
      <c r="D2" s="37" t="s">
        <v>44</v>
      </c>
      <c r="E2" s="37" t="s">
        <v>44</v>
      </c>
      <c r="F2" s="37" t="s">
        <v>44</v>
      </c>
      <c r="G2" s="37">
        <v>4</v>
      </c>
      <c r="H2" s="37">
        <v>3</v>
      </c>
      <c r="I2" s="37" t="s">
        <v>44</v>
      </c>
      <c r="J2" s="37" t="s">
        <v>44</v>
      </c>
      <c r="K2" s="37" t="s">
        <v>44</v>
      </c>
      <c r="L2" s="37">
        <v>3.5</v>
      </c>
      <c r="M2" s="37">
        <v>0.5</v>
      </c>
      <c r="N2" s="37" t="s">
        <v>44</v>
      </c>
      <c r="O2" s="37" t="s">
        <v>44</v>
      </c>
      <c r="P2" s="37" t="s">
        <v>44</v>
      </c>
      <c r="Q2" s="38" t="s">
        <v>42</v>
      </c>
      <c r="R2" s="37" t="s">
        <v>142</v>
      </c>
      <c r="S2" s="17"/>
    </row>
    <row r="3" spans="1:24" x14ac:dyDescent="0.25">
      <c r="A3" s="37">
        <v>2</v>
      </c>
      <c r="B3" s="37">
        <v>1</v>
      </c>
      <c r="C3" s="37">
        <v>10</v>
      </c>
      <c r="D3" s="37" t="s">
        <v>44</v>
      </c>
      <c r="E3" s="37" t="s">
        <v>44</v>
      </c>
      <c r="F3" s="37" t="s">
        <v>44</v>
      </c>
      <c r="G3" s="37">
        <v>14</v>
      </c>
      <c r="H3" s="37">
        <v>11</v>
      </c>
      <c r="I3" s="37" t="s">
        <v>44</v>
      </c>
      <c r="J3" s="37" t="s">
        <v>44</v>
      </c>
      <c r="K3" s="37" t="s">
        <v>44</v>
      </c>
      <c r="L3" s="37">
        <v>1</v>
      </c>
      <c r="M3" s="37">
        <v>6</v>
      </c>
      <c r="N3" s="37" t="s">
        <v>44</v>
      </c>
      <c r="O3" s="37" t="s">
        <v>44</v>
      </c>
      <c r="P3" s="37" t="s">
        <v>44</v>
      </c>
      <c r="Q3" s="38" t="s">
        <v>42</v>
      </c>
      <c r="R3" s="37" t="s">
        <v>141</v>
      </c>
    </row>
    <row r="4" spans="1:24" x14ac:dyDescent="0.25">
      <c r="A4" s="37">
        <v>2</v>
      </c>
      <c r="B4" s="37">
        <v>1</v>
      </c>
      <c r="C4" s="37">
        <v>8</v>
      </c>
      <c r="D4" s="37" t="s">
        <v>44</v>
      </c>
      <c r="E4" s="37" t="s">
        <v>44</v>
      </c>
      <c r="F4" s="37" t="s">
        <v>44</v>
      </c>
      <c r="G4" s="37">
        <v>21</v>
      </c>
      <c r="H4" s="37">
        <v>28</v>
      </c>
      <c r="I4" s="37" t="s">
        <v>44</v>
      </c>
      <c r="J4" s="37" t="s">
        <v>44</v>
      </c>
      <c r="K4" s="37" t="s">
        <v>44</v>
      </c>
      <c r="L4" s="37">
        <v>1</v>
      </c>
      <c r="M4" s="37">
        <v>9</v>
      </c>
      <c r="N4" s="37" t="s">
        <v>44</v>
      </c>
      <c r="O4" s="37" t="s">
        <v>44</v>
      </c>
      <c r="P4" s="37" t="s">
        <v>44</v>
      </c>
      <c r="Q4" s="38" t="s">
        <v>42</v>
      </c>
      <c r="R4" s="37" t="s">
        <v>140</v>
      </c>
    </row>
    <row r="5" spans="1:24" x14ac:dyDescent="0.25">
      <c r="A5" s="37">
        <v>2</v>
      </c>
      <c r="B5" s="37">
        <v>1</v>
      </c>
      <c r="C5" s="37">
        <v>4</v>
      </c>
      <c r="D5" s="37" t="s">
        <v>44</v>
      </c>
      <c r="E5" s="37" t="s">
        <v>44</v>
      </c>
      <c r="F5" s="37" t="s">
        <v>44</v>
      </c>
      <c r="G5" s="37">
        <v>21</v>
      </c>
      <c r="H5" s="37">
        <v>19</v>
      </c>
      <c r="I5" s="37" t="s">
        <v>44</v>
      </c>
      <c r="J5" s="37" t="s">
        <v>44</v>
      </c>
      <c r="K5" s="37" t="s">
        <v>44</v>
      </c>
      <c r="L5" s="37">
        <v>1</v>
      </c>
      <c r="M5" s="37">
        <v>6</v>
      </c>
      <c r="N5" s="37" t="s">
        <v>44</v>
      </c>
      <c r="O5" s="37" t="s">
        <v>44</v>
      </c>
      <c r="P5" s="37" t="s">
        <v>44</v>
      </c>
      <c r="Q5" s="38" t="s">
        <v>42</v>
      </c>
      <c r="R5" s="37" t="s">
        <v>139</v>
      </c>
    </row>
    <row r="6" spans="1:24" x14ac:dyDescent="0.25">
      <c r="A6" s="37">
        <v>2</v>
      </c>
      <c r="B6" s="37">
        <v>1</v>
      </c>
      <c r="C6" s="37">
        <v>9</v>
      </c>
      <c r="D6" s="37" t="s">
        <v>44</v>
      </c>
      <c r="E6" s="37" t="s">
        <v>44</v>
      </c>
      <c r="F6" s="37" t="s">
        <v>44</v>
      </c>
      <c r="G6" s="37">
        <v>45</v>
      </c>
      <c r="H6" s="37">
        <v>27</v>
      </c>
      <c r="I6" s="37" t="s">
        <v>44</v>
      </c>
      <c r="J6" s="37" t="s">
        <v>44</v>
      </c>
      <c r="K6" s="37" t="s">
        <v>44</v>
      </c>
      <c r="L6" s="37">
        <v>7</v>
      </c>
      <c r="M6" s="37">
        <v>11</v>
      </c>
      <c r="N6" s="37" t="s">
        <v>44</v>
      </c>
      <c r="O6" s="37" t="s">
        <v>44</v>
      </c>
      <c r="P6" s="37" t="s">
        <v>44</v>
      </c>
      <c r="Q6" s="38" t="s">
        <v>42</v>
      </c>
      <c r="R6" s="37" t="s">
        <v>138</v>
      </c>
    </row>
    <row r="7" spans="1:24" x14ac:dyDescent="0.25">
      <c r="A7" s="37">
        <v>2</v>
      </c>
      <c r="B7" s="37">
        <v>1</v>
      </c>
      <c r="C7" s="37">
        <v>4</v>
      </c>
      <c r="D7" s="37" t="s">
        <v>44</v>
      </c>
      <c r="E7" s="37" t="s">
        <v>44</v>
      </c>
      <c r="F7" s="37" t="s">
        <v>44</v>
      </c>
      <c r="G7" s="37">
        <v>132</v>
      </c>
      <c r="H7" s="37">
        <v>131</v>
      </c>
      <c r="I7" s="37" t="s">
        <v>44</v>
      </c>
      <c r="J7" s="37" t="s">
        <v>44</v>
      </c>
      <c r="K7" s="37" t="s">
        <v>44</v>
      </c>
      <c r="L7" s="37">
        <v>21</v>
      </c>
      <c r="M7" s="37">
        <v>85</v>
      </c>
      <c r="N7" s="37" t="s">
        <v>44</v>
      </c>
      <c r="O7" s="37" t="s">
        <v>44</v>
      </c>
      <c r="P7" s="37" t="s">
        <v>44</v>
      </c>
      <c r="Q7" s="38" t="s">
        <v>42</v>
      </c>
      <c r="R7" s="37" t="s">
        <v>137</v>
      </c>
    </row>
    <row r="8" spans="1:24" x14ac:dyDescent="0.25">
      <c r="A8" s="37">
        <v>2</v>
      </c>
      <c r="B8" s="37">
        <v>1</v>
      </c>
      <c r="C8" s="37">
        <v>4</v>
      </c>
      <c r="D8" s="37" t="s">
        <v>44</v>
      </c>
      <c r="E8" s="37" t="s">
        <v>44</v>
      </c>
      <c r="F8" s="37" t="s">
        <v>44</v>
      </c>
      <c r="G8" s="37">
        <v>29</v>
      </c>
      <c r="H8" s="37">
        <v>33</v>
      </c>
      <c r="I8" s="37" t="s">
        <v>44</v>
      </c>
      <c r="J8" s="37" t="s">
        <v>44</v>
      </c>
      <c r="K8" s="37" t="s">
        <v>44</v>
      </c>
      <c r="L8" s="37">
        <v>6</v>
      </c>
      <c r="M8" s="37">
        <v>10</v>
      </c>
      <c r="N8" s="37" t="s">
        <v>44</v>
      </c>
      <c r="O8" s="37" t="s">
        <v>44</v>
      </c>
      <c r="P8" s="37" t="s">
        <v>44</v>
      </c>
      <c r="Q8" s="38" t="s">
        <v>42</v>
      </c>
      <c r="R8" s="37" t="s">
        <v>136</v>
      </c>
    </row>
    <row r="9" spans="1:24" x14ac:dyDescent="0.25">
      <c r="A9" s="37">
        <v>2</v>
      </c>
      <c r="B9" s="37">
        <v>1</v>
      </c>
      <c r="C9" s="37">
        <v>8</v>
      </c>
      <c r="D9" s="37" t="s">
        <v>44</v>
      </c>
      <c r="E9" s="37" t="s">
        <v>44</v>
      </c>
      <c r="F9" s="37" t="s">
        <v>44</v>
      </c>
      <c r="G9" s="37">
        <v>9</v>
      </c>
      <c r="H9" s="37">
        <v>12</v>
      </c>
      <c r="I9" s="37" t="s">
        <v>44</v>
      </c>
      <c r="J9" s="37" t="s">
        <v>44</v>
      </c>
      <c r="K9" s="37" t="s">
        <v>44</v>
      </c>
      <c r="L9" s="37">
        <v>4</v>
      </c>
      <c r="M9" s="37">
        <v>3</v>
      </c>
      <c r="N9" s="37" t="s">
        <v>44</v>
      </c>
      <c r="O9" s="37" t="s">
        <v>44</v>
      </c>
      <c r="P9" s="37" t="s">
        <v>44</v>
      </c>
      <c r="Q9" s="38" t="s">
        <v>42</v>
      </c>
      <c r="R9" s="37" t="s">
        <v>135</v>
      </c>
    </row>
    <row r="10" spans="1:24" x14ac:dyDescent="0.25">
      <c r="A10" s="37">
        <v>2</v>
      </c>
      <c r="B10" s="37">
        <v>1</v>
      </c>
      <c r="C10" s="37">
        <v>4</v>
      </c>
      <c r="D10" s="37" t="s">
        <v>44</v>
      </c>
      <c r="E10" s="37" t="s">
        <v>44</v>
      </c>
      <c r="F10" s="37" t="s">
        <v>44</v>
      </c>
      <c r="G10" s="37">
        <v>6</v>
      </c>
      <c r="H10" s="37">
        <v>12</v>
      </c>
      <c r="I10" s="37" t="s">
        <v>44</v>
      </c>
      <c r="J10" s="37" t="s">
        <v>44</v>
      </c>
      <c r="K10" s="37" t="s">
        <v>44</v>
      </c>
      <c r="L10" s="37">
        <v>2</v>
      </c>
      <c r="M10" s="37">
        <v>6</v>
      </c>
      <c r="N10" s="37" t="s">
        <v>44</v>
      </c>
      <c r="O10" s="37" t="s">
        <v>44</v>
      </c>
      <c r="P10" s="37" t="s">
        <v>44</v>
      </c>
      <c r="Q10" s="38" t="s">
        <v>42</v>
      </c>
      <c r="R10" s="37" t="s">
        <v>134</v>
      </c>
    </row>
    <row r="11" spans="1:24" x14ac:dyDescent="0.25">
      <c r="A11" s="37">
        <v>2</v>
      </c>
      <c r="B11" s="37">
        <v>1</v>
      </c>
      <c r="C11" s="37">
        <v>3</v>
      </c>
      <c r="D11" s="37" t="s">
        <v>44</v>
      </c>
      <c r="E11" s="37" t="s">
        <v>44</v>
      </c>
      <c r="F11" s="37" t="s">
        <v>44</v>
      </c>
      <c r="G11" s="37">
        <v>59</v>
      </c>
      <c r="H11" s="37">
        <v>34</v>
      </c>
      <c r="I11" s="37" t="s">
        <v>44</v>
      </c>
      <c r="J11" s="37" t="s">
        <v>44</v>
      </c>
      <c r="K11" s="37" t="s">
        <v>44</v>
      </c>
      <c r="L11" s="37">
        <v>10</v>
      </c>
      <c r="M11" s="37">
        <v>17</v>
      </c>
      <c r="N11" s="37" t="s">
        <v>44</v>
      </c>
      <c r="O11" s="37" t="s">
        <v>44</v>
      </c>
      <c r="P11" s="37" t="s">
        <v>44</v>
      </c>
      <c r="Q11" s="38" t="s">
        <v>42</v>
      </c>
      <c r="R11" s="37" t="s">
        <v>133</v>
      </c>
    </row>
    <row r="12" spans="1:24" x14ac:dyDescent="0.25">
      <c r="A12" s="37">
        <v>2</v>
      </c>
      <c r="B12" s="37">
        <v>1</v>
      </c>
      <c r="C12" s="37">
        <v>4</v>
      </c>
      <c r="D12" s="37" t="s">
        <v>44</v>
      </c>
      <c r="E12" s="37" t="s">
        <v>44</v>
      </c>
      <c r="F12" s="37" t="s">
        <v>44</v>
      </c>
      <c r="G12" s="37">
        <v>4</v>
      </c>
      <c r="H12" s="37">
        <v>4</v>
      </c>
      <c r="I12" s="37" t="s">
        <v>44</v>
      </c>
      <c r="J12" s="37" t="s">
        <v>44</v>
      </c>
      <c r="K12" s="37" t="s">
        <v>44</v>
      </c>
      <c r="L12" s="37">
        <v>1.5</v>
      </c>
      <c r="M12" s="37">
        <v>3.5</v>
      </c>
      <c r="N12" s="37" t="s">
        <v>44</v>
      </c>
      <c r="O12" s="37" t="s">
        <v>44</v>
      </c>
      <c r="P12" s="37" t="s">
        <v>44</v>
      </c>
      <c r="Q12" s="38" t="s">
        <v>42</v>
      </c>
      <c r="R12" s="37" t="s">
        <v>132</v>
      </c>
    </row>
    <row r="13" spans="1:24" x14ac:dyDescent="0.25">
      <c r="A13" s="37">
        <v>2</v>
      </c>
      <c r="B13" s="37">
        <v>1</v>
      </c>
      <c r="C13" s="37">
        <v>4</v>
      </c>
      <c r="D13" s="37" t="s">
        <v>44</v>
      </c>
      <c r="E13" s="37" t="s">
        <v>44</v>
      </c>
      <c r="F13" s="37" t="s">
        <v>44</v>
      </c>
      <c r="G13" s="37">
        <v>23</v>
      </c>
      <c r="H13" s="37">
        <v>17</v>
      </c>
      <c r="I13" s="37" t="s">
        <v>44</v>
      </c>
      <c r="J13" s="37" t="s">
        <v>44</v>
      </c>
      <c r="K13" s="37" t="s">
        <v>44</v>
      </c>
      <c r="L13" s="37">
        <v>1</v>
      </c>
      <c r="M13" s="37">
        <v>7</v>
      </c>
      <c r="N13" s="37" t="s">
        <v>44</v>
      </c>
      <c r="O13" s="37" t="s">
        <v>44</v>
      </c>
      <c r="P13" s="37" t="s">
        <v>44</v>
      </c>
      <c r="Q13" s="38" t="s">
        <v>42</v>
      </c>
      <c r="R13" s="37" t="s">
        <v>131</v>
      </c>
    </row>
    <row r="14" spans="1:24" x14ac:dyDescent="0.25">
      <c r="A14" s="37">
        <v>2</v>
      </c>
      <c r="B14" s="37">
        <v>1</v>
      </c>
      <c r="C14" s="37">
        <v>4</v>
      </c>
      <c r="D14" s="37" t="s">
        <v>44</v>
      </c>
      <c r="E14" s="37" t="s">
        <v>44</v>
      </c>
      <c r="F14" s="37" t="s">
        <v>44</v>
      </c>
      <c r="G14" s="37">
        <v>23</v>
      </c>
      <c r="H14" s="37">
        <v>14</v>
      </c>
      <c r="I14" s="37" t="s">
        <v>44</v>
      </c>
      <c r="J14" s="37" t="s">
        <v>44</v>
      </c>
      <c r="K14" s="37" t="s">
        <v>44</v>
      </c>
      <c r="L14" s="37">
        <v>0.5</v>
      </c>
      <c r="M14" s="37">
        <v>12.5</v>
      </c>
      <c r="N14" s="37" t="s">
        <v>44</v>
      </c>
      <c r="O14" s="37" t="s">
        <v>44</v>
      </c>
      <c r="P14" s="37" t="s">
        <v>44</v>
      </c>
      <c r="Q14" s="38" t="s">
        <v>42</v>
      </c>
      <c r="R14" s="37" t="s">
        <v>130</v>
      </c>
    </row>
    <row r="15" spans="1:24" x14ac:dyDescent="0.25">
      <c r="A15" s="37">
        <v>2</v>
      </c>
      <c r="B15" s="37">
        <v>8</v>
      </c>
      <c r="C15" s="37">
        <v>10</v>
      </c>
      <c r="D15" s="37" t="s">
        <v>44</v>
      </c>
      <c r="E15" s="37" t="s">
        <v>44</v>
      </c>
      <c r="F15" s="37" t="s">
        <v>44</v>
      </c>
      <c r="G15" s="37">
        <v>12</v>
      </c>
      <c r="H15" s="37">
        <v>10</v>
      </c>
      <c r="I15" s="37" t="s">
        <v>44</v>
      </c>
      <c r="J15" s="37" t="s">
        <v>44</v>
      </c>
      <c r="K15" s="37" t="s">
        <v>44</v>
      </c>
      <c r="L15" s="37">
        <v>4</v>
      </c>
      <c r="M15" s="37">
        <v>4</v>
      </c>
      <c r="N15" s="37" t="s">
        <v>44</v>
      </c>
      <c r="O15" s="37" t="s">
        <v>44</v>
      </c>
      <c r="P15" s="37" t="s">
        <v>44</v>
      </c>
      <c r="Q15" s="38" t="s">
        <v>42</v>
      </c>
      <c r="R15" s="37" t="s">
        <v>129</v>
      </c>
      <c r="S15" s="26"/>
      <c r="T15" s="26"/>
      <c r="V15" s="26"/>
      <c r="W15" s="26"/>
      <c r="X15" s="26"/>
    </row>
    <row r="16" spans="1:24" x14ac:dyDescent="0.25">
      <c r="A16" s="37">
        <v>2</v>
      </c>
      <c r="B16" s="37">
        <v>6</v>
      </c>
      <c r="C16" s="37">
        <v>7</v>
      </c>
      <c r="D16" s="37" t="s">
        <v>44</v>
      </c>
      <c r="E16" s="37" t="s">
        <v>44</v>
      </c>
      <c r="F16" s="37" t="s">
        <v>44</v>
      </c>
      <c r="G16" s="37">
        <v>47</v>
      </c>
      <c r="H16" s="37">
        <v>31</v>
      </c>
      <c r="I16" s="37" t="s">
        <v>44</v>
      </c>
      <c r="J16" s="37" t="s">
        <v>44</v>
      </c>
      <c r="K16" s="37" t="s">
        <v>44</v>
      </c>
      <c r="L16" s="37">
        <v>18</v>
      </c>
      <c r="M16" s="37">
        <v>10</v>
      </c>
      <c r="N16" s="37" t="s">
        <v>44</v>
      </c>
      <c r="O16" s="37" t="s">
        <v>44</v>
      </c>
      <c r="P16" s="37" t="s">
        <v>44</v>
      </c>
      <c r="Q16" s="38" t="s">
        <v>42</v>
      </c>
      <c r="R16" s="36" t="s">
        <v>146</v>
      </c>
      <c r="S16" s="26"/>
      <c r="T16" s="26"/>
      <c r="V16" s="26"/>
      <c r="W16" s="26"/>
      <c r="X16" s="26"/>
    </row>
    <row r="17" spans="1:24" x14ac:dyDescent="0.25">
      <c r="A17" s="37">
        <v>2</v>
      </c>
      <c r="B17" s="37">
        <v>12</v>
      </c>
      <c r="C17" s="37">
        <v>14</v>
      </c>
      <c r="D17" s="37" t="s">
        <v>44</v>
      </c>
      <c r="E17" s="37" t="s">
        <v>44</v>
      </c>
      <c r="F17" s="37" t="s">
        <v>44</v>
      </c>
      <c r="G17" s="37">
        <v>4</v>
      </c>
      <c r="H17" s="37">
        <v>4</v>
      </c>
      <c r="I17" s="37" t="s">
        <v>44</v>
      </c>
      <c r="J17" s="37" t="s">
        <v>44</v>
      </c>
      <c r="K17" s="37" t="s">
        <v>44</v>
      </c>
      <c r="L17" s="37">
        <v>0.5</v>
      </c>
      <c r="M17" s="37">
        <v>2.5</v>
      </c>
      <c r="N17" s="37" t="s">
        <v>44</v>
      </c>
      <c r="O17" s="37" t="s">
        <v>44</v>
      </c>
      <c r="P17" s="37" t="s">
        <v>44</v>
      </c>
      <c r="Q17" s="38" t="s">
        <v>42</v>
      </c>
      <c r="R17" s="37" t="s">
        <v>128</v>
      </c>
      <c r="S17" s="26"/>
      <c r="T17" s="26"/>
      <c r="V17" s="26"/>
      <c r="W17" s="26"/>
      <c r="X17" s="26"/>
    </row>
    <row r="18" spans="1:24" x14ac:dyDescent="0.25">
      <c r="A18" s="37">
        <v>2</v>
      </c>
      <c r="B18" s="37">
        <v>1</v>
      </c>
      <c r="C18" s="37">
        <v>8</v>
      </c>
      <c r="D18" s="37" t="s">
        <v>44</v>
      </c>
      <c r="E18" s="37" t="s">
        <v>44</v>
      </c>
      <c r="F18" s="37" t="s">
        <v>44</v>
      </c>
      <c r="G18" s="37">
        <v>52</v>
      </c>
      <c r="H18" s="37">
        <v>30</v>
      </c>
      <c r="I18" s="37" t="s">
        <v>44</v>
      </c>
      <c r="J18" s="37" t="s">
        <v>44</v>
      </c>
      <c r="K18" s="37" t="s">
        <v>44</v>
      </c>
      <c r="L18" s="37">
        <v>29</v>
      </c>
      <c r="M18" s="37">
        <v>13</v>
      </c>
      <c r="N18" s="37" t="s">
        <v>44</v>
      </c>
      <c r="O18" s="37" t="s">
        <v>44</v>
      </c>
      <c r="P18" s="37" t="s">
        <v>44</v>
      </c>
      <c r="Q18" s="38" t="s">
        <v>42</v>
      </c>
      <c r="R18" s="37" t="s">
        <v>127</v>
      </c>
      <c r="S18" s="17"/>
      <c r="T18" s="18"/>
      <c r="U18" s="17"/>
      <c r="V18" s="17"/>
      <c r="W18" s="17"/>
      <c r="X18" s="17"/>
    </row>
    <row r="19" spans="1:24" x14ac:dyDescent="0.25">
      <c r="A19" s="37">
        <v>2</v>
      </c>
      <c r="B19" s="37">
        <v>1</v>
      </c>
      <c r="C19" s="37">
        <v>8</v>
      </c>
      <c r="D19" s="37" t="s">
        <v>44</v>
      </c>
      <c r="E19" s="37" t="s">
        <v>44</v>
      </c>
      <c r="F19" s="37" t="s">
        <v>44</v>
      </c>
      <c r="G19" s="37">
        <v>40</v>
      </c>
      <c r="H19" s="37">
        <v>32</v>
      </c>
      <c r="I19" s="37" t="s">
        <v>44</v>
      </c>
      <c r="J19" s="37" t="s">
        <v>44</v>
      </c>
      <c r="K19" s="37" t="s">
        <v>44</v>
      </c>
      <c r="L19" s="37">
        <v>7</v>
      </c>
      <c r="M19" s="37">
        <v>7</v>
      </c>
      <c r="N19" s="37" t="s">
        <v>44</v>
      </c>
      <c r="O19" s="37" t="s">
        <v>44</v>
      </c>
      <c r="P19" s="37" t="s">
        <v>44</v>
      </c>
      <c r="Q19" s="38" t="s">
        <v>42</v>
      </c>
      <c r="R19" s="37" t="s">
        <v>126</v>
      </c>
    </row>
    <row r="20" spans="1:24" x14ac:dyDescent="0.25">
      <c r="A20" s="37">
        <v>2</v>
      </c>
      <c r="B20" s="37">
        <v>3</v>
      </c>
      <c r="C20" s="37">
        <v>9</v>
      </c>
      <c r="D20" s="37" t="s">
        <v>44</v>
      </c>
      <c r="E20" s="37" t="s">
        <v>44</v>
      </c>
      <c r="F20" s="37" t="s">
        <v>44</v>
      </c>
      <c r="G20" s="37">
        <v>14</v>
      </c>
      <c r="H20" s="37">
        <v>17</v>
      </c>
      <c r="I20" s="37" t="s">
        <v>44</v>
      </c>
      <c r="J20" s="37" t="s">
        <v>44</v>
      </c>
      <c r="K20" s="37" t="s">
        <v>44</v>
      </c>
      <c r="L20" s="37">
        <v>4</v>
      </c>
      <c r="M20" s="37">
        <v>5</v>
      </c>
      <c r="N20" s="37" t="s">
        <v>44</v>
      </c>
      <c r="O20" s="37" t="s">
        <v>44</v>
      </c>
      <c r="P20" s="37" t="s">
        <v>44</v>
      </c>
      <c r="Q20" s="38" t="s">
        <v>42</v>
      </c>
      <c r="R20" s="37" t="s">
        <v>125</v>
      </c>
    </row>
    <row r="21" spans="1:24" x14ac:dyDescent="0.25">
      <c r="A21" s="37">
        <v>2</v>
      </c>
      <c r="B21" s="37">
        <v>1</v>
      </c>
      <c r="C21" s="37">
        <v>8</v>
      </c>
      <c r="D21" s="37" t="s">
        <v>44</v>
      </c>
      <c r="E21" s="37" t="s">
        <v>44</v>
      </c>
      <c r="F21" s="37" t="s">
        <v>44</v>
      </c>
      <c r="G21" s="37">
        <v>50</v>
      </c>
      <c r="H21" s="37">
        <v>57</v>
      </c>
      <c r="I21" s="37" t="s">
        <v>44</v>
      </c>
      <c r="J21" s="37" t="s">
        <v>44</v>
      </c>
      <c r="K21" s="37" t="s">
        <v>44</v>
      </c>
      <c r="L21" s="37">
        <v>5</v>
      </c>
      <c r="M21" s="37">
        <v>6</v>
      </c>
      <c r="N21" s="37" t="s">
        <v>44</v>
      </c>
      <c r="O21" s="37" t="s">
        <v>44</v>
      </c>
      <c r="P21" s="37" t="s">
        <v>44</v>
      </c>
      <c r="Q21" s="38" t="s">
        <v>42</v>
      </c>
      <c r="R21" s="37" t="s">
        <v>124</v>
      </c>
    </row>
    <row r="22" spans="1:24" x14ac:dyDescent="0.25">
      <c r="A22" s="37">
        <v>2</v>
      </c>
      <c r="B22" s="37">
        <v>1</v>
      </c>
      <c r="C22" s="37">
        <v>3</v>
      </c>
      <c r="D22" s="37" t="s">
        <v>44</v>
      </c>
      <c r="E22" s="37" t="s">
        <v>44</v>
      </c>
      <c r="F22" s="37" t="s">
        <v>44</v>
      </c>
      <c r="G22" s="37">
        <v>27</v>
      </c>
      <c r="H22" s="37">
        <v>22</v>
      </c>
      <c r="I22" s="37" t="s">
        <v>44</v>
      </c>
      <c r="J22" s="37" t="s">
        <v>44</v>
      </c>
      <c r="K22" s="37" t="s">
        <v>44</v>
      </c>
      <c r="L22" s="37">
        <v>3</v>
      </c>
      <c r="M22" s="37">
        <v>14</v>
      </c>
      <c r="N22" s="37" t="s">
        <v>44</v>
      </c>
      <c r="O22" s="37" t="s">
        <v>44</v>
      </c>
      <c r="P22" s="37" t="s">
        <v>44</v>
      </c>
      <c r="Q22" s="38" t="s">
        <v>42</v>
      </c>
      <c r="R22" s="37" t="s">
        <v>123</v>
      </c>
    </row>
    <row r="23" spans="1:24" x14ac:dyDescent="0.25">
      <c r="A23" s="37">
        <v>2</v>
      </c>
      <c r="B23" s="37">
        <v>3</v>
      </c>
      <c r="C23" s="37">
        <v>10</v>
      </c>
      <c r="D23" s="37" t="s">
        <v>44</v>
      </c>
      <c r="E23" s="37" t="s">
        <v>44</v>
      </c>
      <c r="F23" s="37" t="s">
        <v>44</v>
      </c>
      <c r="G23" s="37">
        <v>11</v>
      </c>
      <c r="H23" s="37">
        <v>13</v>
      </c>
      <c r="I23" s="37" t="s">
        <v>44</v>
      </c>
      <c r="J23" s="37" t="s">
        <v>44</v>
      </c>
      <c r="K23" s="37" t="s">
        <v>44</v>
      </c>
      <c r="L23" s="37">
        <v>1</v>
      </c>
      <c r="M23" s="37">
        <v>1</v>
      </c>
      <c r="N23" s="37" t="s">
        <v>44</v>
      </c>
      <c r="O23" s="37" t="s">
        <v>44</v>
      </c>
      <c r="P23" s="37" t="s">
        <v>44</v>
      </c>
      <c r="Q23" s="38" t="s">
        <v>42</v>
      </c>
      <c r="R23" s="37" t="s">
        <v>122</v>
      </c>
    </row>
    <row r="24" spans="1:24" x14ac:dyDescent="0.25">
      <c r="A24" s="37">
        <v>2</v>
      </c>
      <c r="B24" s="37">
        <v>7</v>
      </c>
      <c r="C24" s="37">
        <v>13</v>
      </c>
      <c r="D24" s="37" t="s">
        <v>44</v>
      </c>
      <c r="E24" s="37" t="s">
        <v>44</v>
      </c>
      <c r="F24" s="37" t="s">
        <v>44</v>
      </c>
      <c r="G24" s="37">
        <v>7</v>
      </c>
      <c r="H24" s="37">
        <v>12</v>
      </c>
      <c r="I24" s="37" t="s">
        <v>44</v>
      </c>
      <c r="J24" s="37" t="s">
        <v>44</v>
      </c>
      <c r="K24" s="37" t="s">
        <v>44</v>
      </c>
      <c r="L24" s="37">
        <v>2</v>
      </c>
      <c r="M24" s="37">
        <v>1</v>
      </c>
      <c r="N24" s="37" t="s">
        <v>44</v>
      </c>
      <c r="O24" s="37" t="s">
        <v>44</v>
      </c>
      <c r="P24" s="37" t="s">
        <v>44</v>
      </c>
      <c r="Q24" s="38" t="s">
        <v>42</v>
      </c>
      <c r="R24" s="37" t="s">
        <v>121</v>
      </c>
    </row>
    <row r="25" spans="1:24" x14ac:dyDescent="0.25">
      <c r="A25" s="37">
        <v>2</v>
      </c>
      <c r="B25" s="37">
        <v>3</v>
      </c>
      <c r="C25" s="37">
        <v>5</v>
      </c>
      <c r="D25" s="37" t="s">
        <v>44</v>
      </c>
      <c r="E25" s="37" t="s">
        <v>44</v>
      </c>
      <c r="F25" s="37" t="s">
        <v>44</v>
      </c>
      <c r="G25" s="37">
        <v>14</v>
      </c>
      <c r="H25" s="37">
        <v>16</v>
      </c>
      <c r="I25" s="37" t="s">
        <v>44</v>
      </c>
      <c r="J25" s="37" t="s">
        <v>44</v>
      </c>
      <c r="K25" s="37" t="s">
        <v>44</v>
      </c>
      <c r="L25" s="37">
        <v>5</v>
      </c>
      <c r="M25" s="37">
        <v>1</v>
      </c>
      <c r="N25" s="37" t="s">
        <v>44</v>
      </c>
      <c r="O25" s="37" t="s">
        <v>44</v>
      </c>
      <c r="P25" s="37" t="s">
        <v>44</v>
      </c>
      <c r="Q25" s="38" t="s">
        <v>42</v>
      </c>
      <c r="R25" s="37" t="s">
        <v>120</v>
      </c>
    </row>
    <row r="26" spans="1:24" x14ac:dyDescent="0.25">
      <c r="A26" s="37">
        <v>2</v>
      </c>
      <c r="B26" s="37">
        <v>1</v>
      </c>
      <c r="C26" s="37">
        <v>3</v>
      </c>
      <c r="D26" s="37" t="s">
        <v>44</v>
      </c>
      <c r="E26" s="37" t="s">
        <v>44</v>
      </c>
      <c r="F26" s="37" t="s">
        <v>44</v>
      </c>
      <c r="G26" s="37">
        <v>9</v>
      </c>
      <c r="H26" s="37">
        <v>11</v>
      </c>
      <c r="I26" s="37" t="s">
        <v>44</v>
      </c>
      <c r="J26" s="37" t="s">
        <v>44</v>
      </c>
      <c r="K26" s="37" t="s">
        <v>44</v>
      </c>
      <c r="L26" s="37">
        <v>6</v>
      </c>
      <c r="M26" s="37">
        <v>8</v>
      </c>
      <c r="N26" s="37" t="s">
        <v>44</v>
      </c>
      <c r="O26" s="37" t="s">
        <v>44</v>
      </c>
      <c r="P26" s="37" t="s">
        <v>44</v>
      </c>
      <c r="Q26" s="38" t="s">
        <v>42</v>
      </c>
      <c r="R26" s="37" t="s">
        <v>119</v>
      </c>
    </row>
    <row r="27" spans="1:24" x14ac:dyDescent="0.25">
      <c r="A27" s="37">
        <v>2</v>
      </c>
      <c r="B27" s="37">
        <v>3</v>
      </c>
      <c r="C27" s="37">
        <v>8</v>
      </c>
      <c r="D27" s="37" t="s">
        <v>44</v>
      </c>
      <c r="E27" s="37" t="s">
        <v>44</v>
      </c>
      <c r="F27" s="37" t="s">
        <v>44</v>
      </c>
      <c r="G27" s="37">
        <v>10</v>
      </c>
      <c r="H27" s="37">
        <v>7</v>
      </c>
      <c r="I27" s="37" t="s">
        <v>44</v>
      </c>
      <c r="J27" s="37" t="s">
        <v>44</v>
      </c>
      <c r="K27" s="37" t="s">
        <v>44</v>
      </c>
      <c r="L27" s="37">
        <v>2</v>
      </c>
      <c r="M27" s="37">
        <v>3</v>
      </c>
      <c r="N27" s="37" t="s">
        <v>44</v>
      </c>
      <c r="O27" s="37" t="s">
        <v>44</v>
      </c>
      <c r="P27" s="37" t="s">
        <v>44</v>
      </c>
      <c r="Q27" s="38" t="s">
        <v>42</v>
      </c>
      <c r="R27" s="37" t="s">
        <v>118</v>
      </c>
    </row>
    <row r="28" spans="1:24" x14ac:dyDescent="0.25">
      <c r="A28" s="37">
        <v>2</v>
      </c>
      <c r="B28" s="37">
        <v>1</v>
      </c>
      <c r="C28" s="37">
        <v>4</v>
      </c>
      <c r="D28" s="37" t="s">
        <v>44</v>
      </c>
      <c r="E28" s="37" t="s">
        <v>44</v>
      </c>
      <c r="F28" s="37" t="s">
        <v>44</v>
      </c>
      <c r="G28" s="37">
        <v>18</v>
      </c>
      <c r="H28" s="37">
        <v>25</v>
      </c>
      <c r="I28" s="37" t="s">
        <v>44</v>
      </c>
      <c r="J28" s="37" t="s">
        <v>44</v>
      </c>
      <c r="K28" s="37" t="s">
        <v>44</v>
      </c>
      <c r="L28" s="37">
        <v>0.5</v>
      </c>
      <c r="M28" s="37">
        <v>12.5</v>
      </c>
      <c r="N28" s="37" t="s">
        <v>44</v>
      </c>
      <c r="O28" s="37" t="s">
        <v>44</v>
      </c>
      <c r="P28" s="37" t="s">
        <v>44</v>
      </c>
      <c r="Q28" s="38" t="s">
        <v>42</v>
      </c>
      <c r="R28" s="37" t="s">
        <v>117</v>
      </c>
    </row>
    <row r="29" spans="1:24" x14ac:dyDescent="0.25">
      <c r="A29" s="37">
        <v>2</v>
      </c>
      <c r="B29" s="37">
        <v>1</v>
      </c>
      <c r="C29" s="37">
        <v>7</v>
      </c>
      <c r="D29" s="37" t="s">
        <v>44</v>
      </c>
      <c r="E29" s="37" t="s">
        <v>44</v>
      </c>
      <c r="F29" s="37" t="s">
        <v>44</v>
      </c>
      <c r="G29" s="37">
        <v>29</v>
      </c>
      <c r="H29" s="37">
        <v>31</v>
      </c>
      <c r="I29" s="37" t="s">
        <v>44</v>
      </c>
      <c r="J29" s="37" t="s">
        <v>44</v>
      </c>
      <c r="K29" s="37" t="s">
        <v>44</v>
      </c>
      <c r="L29" s="37">
        <v>2</v>
      </c>
      <c r="M29" s="37">
        <v>9</v>
      </c>
      <c r="N29" s="37" t="s">
        <v>44</v>
      </c>
      <c r="O29" s="37" t="s">
        <v>44</v>
      </c>
      <c r="P29" s="37" t="s">
        <v>44</v>
      </c>
      <c r="Q29" s="38" t="s">
        <v>42</v>
      </c>
      <c r="R29" s="37" t="s">
        <v>116</v>
      </c>
    </row>
    <row r="30" spans="1:24" x14ac:dyDescent="0.25">
      <c r="A30" s="37">
        <v>2</v>
      </c>
      <c r="B30" s="37">
        <v>1</v>
      </c>
      <c r="C30" s="37">
        <v>6</v>
      </c>
      <c r="D30" s="37" t="s">
        <v>44</v>
      </c>
      <c r="E30" s="37" t="s">
        <v>44</v>
      </c>
      <c r="F30" s="37" t="s">
        <v>44</v>
      </c>
      <c r="G30" s="37">
        <v>40</v>
      </c>
      <c r="H30" s="37">
        <v>43</v>
      </c>
      <c r="I30" s="37" t="s">
        <v>44</v>
      </c>
      <c r="J30" s="37" t="s">
        <v>44</v>
      </c>
      <c r="K30" s="37" t="s">
        <v>44</v>
      </c>
      <c r="L30" s="37">
        <v>7</v>
      </c>
      <c r="M30" s="37">
        <v>22</v>
      </c>
      <c r="N30" s="37" t="s">
        <v>44</v>
      </c>
      <c r="O30" s="37" t="s">
        <v>44</v>
      </c>
      <c r="P30" s="37" t="s">
        <v>44</v>
      </c>
      <c r="Q30" s="38" t="s">
        <v>42</v>
      </c>
      <c r="R30" s="37" t="s">
        <v>115</v>
      </c>
    </row>
    <row r="31" spans="1:24" x14ac:dyDescent="0.25">
      <c r="A31" s="37">
        <v>2</v>
      </c>
      <c r="B31" s="37">
        <v>3</v>
      </c>
      <c r="C31" s="37">
        <v>10</v>
      </c>
      <c r="D31" s="37" t="s">
        <v>44</v>
      </c>
      <c r="E31" s="37" t="s">
        <v>44</v>
      </c>
      <c r="F31" s="37" t="s">
        <v>44</v>
      </c>
      <c r="G31" s="37">
        <v>22</v>
      </c>
      <c r="H31" s="37">
        <v>19</v>
      </c>
      <c r="I31" s="37" t="s">
        <v>44</v>
      </c>
      <c r="J31" s="37" t="s">
        <v>44</v>
      </c>
      <c r="K31" s="37" t="s">
        <v>44</v>
      </c>
      <c r="L31" s="37">
        <v>3</v>
      </c>
      <c r="M31" s="37">
        <v>1</v>
      </c>
      <c r="N31" s="37" t="s">
        <v>44</v>
      </c>
      <c r="O31" s="37" t="s">
        <v>44</v>
      </c>
      <c r="P31" s="37" t="s">
        <v>44</v>
      </c>
      <c r="Q31" s="38" t="s">
        <v>42</v>
      </c>
      <c r="R31" s="37" t="s">
        <v>114</v>
      </c>
    </row>
    <row r="32" spans="1:24" x14ac:dyDescent="0.25">
      <c r="A32" s="37">
        <v>2</v>
      </c>
      <c r="B32" s="37">
        <v>1</v>
      </c>
      <c r="C32" s="37">
        <v>10</v>
      </c>
      <c r="D32" s="37" t="s">
        <v>44</v>
      </c>
      <c r="E32" s="37" t="s">
        <v>44</v>
      </c>
      <c r="F32" s="37" t="s">
        <v>44</v>
      </c>
      <c r="G32" s="37">
        <v>27</v>
      </c>
      <c r="H32" s="37">
        <v>19</v>
      </c>
      <c r="I32" s="37" t="s">
        <v>44</v>
      </c>
      <c r="J32" s="37" t="s">
        <v>44</v>
      </c>
      <c r="K32" s="37" t="s">
        <v>44</v>
      </c>
      <c r="L32" s="37">
        <v>0.5</v>
      </c>
      <c r="M32" s="37">
        <v>4.5</v>
      </c>
      <c r="N32" s="37" t="s">
        <v>44</v>
      </c>
      <c r="O32" s="37" t="s">
        <v>44</v>
      </c>
      <c r="P32" s="37" t="s">
        <v>44</v>
      </c>
      <c r="Q32" s="38" t="s">
        <v>42</v>
      </c>
      <c r="R32" s="37" t="s">
        <v>113</v>
      </c>
    </row>
    <row r="33" spans="1:19" x14ac:dyDescent="0.25">
      <c r="A33" s="37">
        <v>2</v>
      </c>
      <c r="B33" s="37">
        <v>4</v>
      </c>
      <c r="C33" s="37">
        <v>8</v>
      </c>
      <c r="D33" s="37" t="s">
        <v>44</v>
      </c>
      <c r="E33" s="37" t="s">
        <v>44</v>
      </c>
      <c r="F33" s="37" t="s">
        <v>44</v>
      </c>
      <c r="G33" s="37">
        <v>3</v>
      </c>
      <c r="H33" s="37">
        <v>9</v>
      </c>
      <c r="I33" s="37" t="s">
        <v>44</v>
      </c>
      <c r="J33" s="37" t="s">
        <v>44</v>
      </c>
      <c r="K33" s="37" t="s">
        <v>44</v>
      </c>
      <c r="L33" s="37">
        <v>0.5</v>
      </c>
      <c r="M33" s="37">
        <v>2.5</v>
      </c>
      <c r="N33" s="37" t="s">
        <v>44</v>
      </c>
      <c r="O33" s="37" t="s">
        <v>44</v>
      </c>
      <c r="P33" s="37" t="s">
        <v>44</v>
      </c>
      <c r="Q33" s="38" t="s">
        <v>42</v>
      </c>
      <c r="R33" s="37" t="s">
        <v>112</v>
      </c>
    </row>
    <row r="34" spans="1:19" x14ac:dyDescent="0.25">
      <c r="A34" s="37">
        <v>2</v>
      </c>
      <c r="B34" s="37">
        <v>1</v>
      </c>
      <c r="C34" s="37">
        <v>3</v>
      </c>
      <c r="D34" s="37" t="s">
        <v>44</v>
      </c>
      <c r="E34" s="37" t="s">
        <v>44</v>
      </c>
      <c r="F34" s="37" t="s">
        <v>44</v>
      </c>
      <c r="G34" s="37">
        <v>20</v>
      </c>
      <c r="H34" s="37">
        <v>40</v>
      </c>
      <c r="I34" s="37" t="s">
        <v>44</v>
      </c>
      <c r="J34" s="37" t="s">
        <v>44</v>
      </c>
      <c r="K34" s="37" t="s">
        <v>44</v>
      </c>
      <c r="L34" s="37">
        <v>3</v>
      </c>
      <c r="M34" s="37">
        <v>12</v>
      </c>
      <c r="N34" s="37" t="s">
        <v>44</v>
      </c>
      <c r="O34" s="37" t="s">
        <v>44</v>
      </c>
      <c r="P34" s="37" t="s">
        <v>44</v>
      </c>
      <c r="Q34" s="38" t="s">
        <v>42</v>
      </c>
      <c r="R34" s="37" t="s">
        <v>111</v>
      </c>
    </row>
    <row r="35" spans="1:19" x14ac:dyDescent="0.25">
      <c r="A35" s="37">
        <v>2</v>
      </c>
      <c r="B35" s="37">
        <v>1</v>
      </c>
      <c r="C35" s="37">
        <v>3</v>
      </c>
      <c r="D35" s="37" t="s">
        <v>44</v>
      </c>
      <c r="E35" s="37" t="s">
        <v>44</v>
      </c>
      <c r="F35" s="37" t="s">
        <v>44</v>
      </c>
      <c r="G35" s="37">
        <v>6</v>
      </c>
      <c r="H35" s="37">
        <v>4</v>
      </c>
      <c r="I35" s="37" t="s">
        <v>44</v>
      </c>
      <c r="J35" s="37" t="s">
        <v>44</v>
      </c>
      <c r="K35" s="37" t="s">
        <v>44</v>
      </c>
      <c r="L35" s="37">
        <v>0.5</v>
      </c>
      <c r="M35" s="37">
        <v>2.5</v>
      </c>
      <c r="N35" s="37" t="s">
        <v>44</v>
      </c>
      <c r="O35" s="37" t="s">
        <v>44</v>
      </c>
      <c r="P35" s="37" t="s">
        <v>44</v>
      </c>
      <c r="Q35" s="38" t="s">
        <v>42</v>
      </c>
      <c r="R35" s="37" t="s">
        <v>110</v>
      </c>
    </row>
    <row r="36" spans="1:19" x14ac:dyDescent="0.25">
      <c r="A36" s="37">
        <v>2</v>
      </c>
      <c r="B36" s="37">
        <v>3</v>
      </c>
      <c r="C36" s="37">
        <v>6</v>
      </c>
      <c r="D36" s="37" t="s">
        <v>44</v>
      </c>
      <c r="E36" s="37" t="s">
        <v>44</v>
      </c>
      <c r="F36" s="37" t="s">
        <v>44</v>
      </c>
      <c r="G36" s="37">
        <v>56</v>
      </c>
      <c r="H36" s="37">
        <v>44</v>
      </c>
      <c r="I36" s="37" t="s">
        <v>44</v>
      </c>
      <c r="J36" s="37" t="s">
        <v>44</v>
      </c>
      <c r="K36" s="37" t="s">
        <v>44</v>
      </c>
      <c r="L36" s="37">
        <v>48</v>
      </c>
      <c r="M36" s="37">
        <v>31</v>
      </c>
      <c r="N36" s="37" t="s">
        <v>44</v>
      </c>
      <c r="O36" s="37" t="s">
        <v>44</v>
      </c>
      <c r="P36" s="37" t="s">
        <v>44</v>
      </c>
      <c r="Q36" s="38" t="s">
        <v>42</v>
      </c>
      <c r="R36" s="37" t="s">
        <v>109</v>
      </c>
    </row>
    <row r="37" spans="1:19" x14ac:dyDescent="0.25">
      <c r="A37" s="37">
        <v>2</v>
      </c>
      <c r="B37" s="37">
        <v>1</v>
      </c>
      <c r="C37" s="37">
        <v>8</v>
      </c>
      <c r="D37" s="37" t="s">
        <v>44</v>
      </c>
      <c r="E37" s="37" t="s">
        <v>44</v>
      </c>
      <c r="F37" s="37" t="s">
        <v>44</v>
      </c>
      <c r="G37" s="37">
        <v>13</v>
      </c>
      <c r="H37" s="37">
        <v>12</v>
      </c>
      <c r="I37" s="37" t="s">
        <v>44</v>
      </c>
      <c r="J37" s="37" t="s">
        <v>44</v>
      </c>
      <c r="K37" s="37" t="s">
        <v>44</v>
      </c>
      <c r="L37" s="37">
        <v>0.5</v>
      </c>
      <c r="M37" s="37">
        <v>2.5</v>
      </c>
      <c r="N37" s="37" t="s">
        <v>44</v>
      </c>
      <c r="O37" s="37" t="s">
        <v>44</v>
      </c>
      <c r="P37" s="37" t="s">
        <v>44</v>
      </c>
      <c r="Q37" s="38" t="s">
        <v>42</v>
      </c>
      <c r="R37" s="37" t="s">
        <v>108</v>
      </c>
    </row>
    <row r="38" spans="1:19" x14ac:dyDescent="0.25">
      <c r="A38" s="37">
        <v>2</v>
      </c>
      <c r="B38" s="37">
        <v>6</v>
      </c>
      <c r="C38" s="37">
        <v>10</v>
      </c>
      <c r="D38" s="37" t="s">
        <v>44</v>
      </c>
      <c r="E38" s="37" t="s">
        <v>44</v>
      </c>
      <c r="F38" s="37" t="s">
        <v>44</v>
      </c>
      <c r="G38" s="37">
        <v>8</v>
      </c>
      <c r="H38" s="37">
        <v>18</v>
      </c>
      <c r="I38" s="37" t="s">
        <v>44</v>
      </c>
      <c r="J38" s="37" t="s">
        <v>44</v>
      </c>
      <c r="K38" s="37" t="s">
        <v>44</v>
      </c>
      <c r="L38" s="37">
        <v>4</v>
      </c>
      <c r="M38" s="37">
        <v>5</v>
      </c>
      <c r="N38" s="37" t="s">
        <v>44</v>
      </c>
      <c r="O38" s="37" t="s">
        <v>44</v>
      </c>
      <c r="P38" s="37" t="s">
        <v>44</v>
      </c>
      <c r="Q38" s="38" t="s">
        <v>42</v>
      </c>
      <c r="R38" s="37" t="s">
        <v>107</v>
      </c>
    </row>
    <row r="39" spans="1:19" x14ac:dyDescent="0.25">
      <c r="A39" s="37">
        <v>2</v>
      </c>
      <c r="B39" s="37">
        <v>2</v>
      </c>
      <c r="C39" s="37">
        <v>11</v>
      </c>
      <c r="D39" s="37" t="s">
        <v>44</v>
      </c>
      <c r="E39" s="37" t="s">
        <v>44</v>
      </c>
      <c r="F39" s="37" t="s">
        <v>44</v>
      </c>
      <c r="G39" s="37">
        <v>3</v>
      </c>
      <c r="H39" s="37">
        <v>2</v>
      </c>
      <c r="I39" s="37" t="s">
        <v>44</v>
      </c>
      <c r="J39" s="37" t="s">
        <v>44</v>
      </c>
      <c r="K39" s="37" t="s">
        <v>44</v>
      </c>
      <c r="L39" s="37">
        <v>2.5</v>
      </c>
      <c r="M39" s="37">
        <v>0.5</v>
      </c>
      <c r="N39" s="37" t="s">
        <v>44</v>
      </c>
      <c r="O39" s="37" t="s">
        <v>44</v>
      </c>
      <c r="P39" s="37" t="s">
        <v>44</v>
      </c>
      <c r="Q39" s="38" t="s">
        <v>42</v>
      </c>
      <c r="R39" s="37" t="s">
        <v>106</v>
      </c>
    </row>
    <row r="40" spans="1:19" x14ac:dyDescent="0.25">
      <c r="A40" s="37">
        <v>2</v>
      </c>
      <c r="B40" s="37">
        <v>3</v>
      </c>
      <c r="C40" s="37">
        <v>8</v>
      </c>
      <c r="D40" s="37" t="s">
        <v>44</v>
      </c>
      <c r="E40" s="37" t="s">
        <v>44</v>
      </c>
      <c r="F40" s="37" t="s">
        <v>44</v>
      </c>
      <c r="G40" s="37">
        <v>6</v>
      </c>
      <c r="H40" s="37">
        <v>8</v>
      </c>
      <c r="I40" s="37" t="s">
        <v>44</v>
      </c>
      <c r="J40" s="37" t="s">
        <v>44</v>
      </c>
      <c r="K40" s="37" t="s">
        <v>44</v>
      </c>
      <c r="L40" s="37">
        <v>0.5</v>
      </c>
      <c r="M40" s="37">
        <v>1.5</v>
      </c>
      <c r="N40" s="37" t="s">
        <v>44</v>
      </c>
      <c r="O40" s="37" t="s">
        <v>44</v>
      </c>
      <c r="P40" s="37" t="s">
        <v>44</v>
      </c>
      <c r="Q40" s="38" t="s">
        <v>42</v>
      </c>
      <c r="R40" s="37" t="s">
        <v>105</v>
      </c>
    </row>
    <row r="41" spans="1:19" x14ac:dyDescent="0.25">
      <c r="A41" s="37">
        <v>2</v>
      </c>
      <c r="B41" s="37">
        <v>8</v>
      </c>
      <c r="C41" s="37">
        <v>10</v>
      </c>
      <c r="D41" s="37" t="s">
        <v>44</v>
      </c>
      <c r="E41" s="37" t="s">
        <v>44</v>
      </c>
      <c r="F41" s="37" t="s">
        <v>44</v>
      </c>
      <c r="G41" s="37">
        <v>3</v>
      </c>
      <c r="H41" s="37">
        <v>2</v>
      </c>
      <c r="I41" s="37" t="s">
        <v>44</v>
      </c>
      <c r="J41" s="37" t="s">
        <v>44</v>
      </c>
      <c r="K41" s="37" t="s">
        <v>44</v>
      </c>
      <c r="L41" s="37">
        <v>2</v>
      </c>
      <c r="M41" s="37">
        <v>1</v>
      </c>
      <c r="N41" s="37" t="s">
        <v>44</v>
      </c>
      <c r="O41" s="37" t="s">
        <v>44</v>
      </c>
      <c r="P41" s="37" t="s">
        <v>44</v>
      </c>
      <c r="Q41" s="38" t="s">
        <v>42</v>
      </c>
      <c r="R41" s="37" t="s">
        <v>104</v>
      </c>
    </row>
    <row r="42" spans="1:19" x14ac:dyDescent="0.25">
      <c r="A42" s="37">
        <v>2</v>
      </c>
      <c r="B42" s="37">
        <v>3</v>
      </c>
      <c r="C42" s="37">
        <v>10</v>
      </c>
      <c r="D42" s="37" t="s">
        <v>44</v>
      </c>
      <c r="E42" s="37" t="s">
        <v>44</v>
      </c>
      <c r="F42" s="37" t="s">
        <v>44</v>
      </c>
      <c r="G42" s="37">
        <v>18</v>
      </c>
      <c r="H42" s="37">
        <v>15</v>
      </c>
      <c r="I42" s="37" t="s">
        <v>44</v>
      </c>
      <c r="J42" s="37" t="s">
        <v>44</v>
      </c>
      <c r="K42" s="37" t="s">
        <v>44</v>
      </c>
      <c r="L42" s="37">
        <v>7</v>
      </c>
      <c r="M42" s="37">
        <v>13</v>
      </c>
      <c r="N42" s="37" t="s">
        <v>44</v>
      </c>
      <c r="O42" s="37" t="s">
        <v>44</v>
      </c>
      <c r="P42" s="37" t="s">
        <v>44</v>
      </c>
      <c r="Q42" s="38" t="s">
        <v>42</v>
      </c>
      <c r="R42" s="37" t="s">
        <v>103</v>
      </c>
    </row>
    <row r="43" spans="1:19" x14ac:dyDescent="0.25">
      <c r="A43" s="37">
        <v>2</v>
      </c>
      <c r="B43" s="37">
        <v>4</v>
      </c>
      <c r="C43" s="37">
        <v>12</v>
      </c>
      <c r="D43" s="37" t="s">
        <v>44</v>
      </c>
      <c r="E43" s="37" t="s">
        <v>44</v>
      </c>
      <c r="F43" s="37" t="s">
        <v>44</v>
      </c>
      <c r="G43" s="37">
        <v>9</v>
      </c>
      <c r="H43" s="37">
        <v>2</v>
      </c>
      <c r="I43" s="37" t="s">
        <v>44</v>
      </c>
      <c r="J43" s="37" t="s">
        <v>44</v>
      </c>
      <c r="K43" s="37" t="s">
        <v>44</v>
      </c>
      <c r="L43" s="37">
        <v>2.5</v>
      </c>
      <c r="M43" s="37">
        <v>0.5</v>
      </c>
      <c r="N43" s="37" t="s">
        <v>44</v>
      </c>
      <c r="O43" s="37" t="s">
        <v>44</v>
      </c>
      <c r="P43" s="37" t="s">
        <v>44</v>
      </c>
      <c r="Q43" s="38" t="s">
        <v>42</v>
      </c>
      <c r="R43" s="37" t="s">
        <v>102</v>
      </c>
    </row>
    <row r="44" spans="1:19" x14ac:dyDescent="0.25">
      <c r="A44" s="37">
        <v>2</v>
      </c>
      <c r="B44" s="37">
        <v>1</v>
      </c>
      <c r="C44" s="37">
        <v>4</v>
      </c>
      <c r="D44" s="37" t="s">
        <v>44</v>
      </c>
      <c r="E44" s="37" t="s">
        <v>44</v>
      </c>
      <c r="F44" s="37" t="s">
        <v>44</v>
      </c>
      <c r="G44" s="37">
        <v>5</v>
      </c>
      <c r="H44" s="37">
        <v>8</v>
      </c>
      <c r="I44" s="37" t="s">
        <v>44</v>
      </c>
      <c r="J44" s="37" t="s">
        <v>44</v>
      </c>
      <c r="K44" s="37" t="s">
        <v>44</v>
      </c>
      <c r="L44" s="37">
        <v>1</v>
      </c>
      <c r="M44" s="37">
        <v>5</v>
      </c>
      <c r="N44" s="37" t="s">
        <v>44</v>
      </c>
      <c r="O44" s="37" t="s">
        <v>44</v>
      </c>
      <c r="P44" s="37" t="s">
        <v>44</v>
      </c>
      <c r="Q44" s="38" t="s">
        <v>42</v>
      </c>
      <c r="R44" s="37" t="s">
        <v>101</v>
      </c>
    </row>
    <row r="45" spans="1:19" x14ac:dyDescent="0.25">
      <c r="A45" s="37">
        <v>2</v>
      </c>
      <c r="B45" s="37">
        <v>1</v>
      </c>
      <c r="C45" s="37">
        <v>4</v>
      </c>
      <c r="D45" s="37" t="s">
        <v>44</v>
      </c>
      <c r="E45" s="37" t="s">
        <v>44</v>
      </c>
      <c r="F45" s="37" t="s">
        <v>44</v>
      </c>
      <c r="G45" s="37">
        <v>13</v>
      </c>
      <c r="H45" s="37">
        <v>14</v>
      </c>
      <c r="I45" s="37" t="s">
        <v>44</v>
      </c>
      <c r="J45" s="37" t="s">
        <v>44</v>
      </c>
      <c r="K45" s="37" t="s">
        <v>44</v>
      </c>
      <c r="L45" s="37">
        <v>3</v>
      </c>
      <c r="M45" s="37">
        <v>2</v>
      </c>
      <c r="N45" s="37" t="s">
        <v>44</v>
      </c>
      <c r="O45" s="37" t="s">
        <v>44</v>
      </c>
      <c r="P45" s="37" t="s">
        <v>44</v>
      </c>
      <c r="Q45" s="38" t="s">
        <v>42</v>
      </c>
      <c r="R45" s="37" t="s">
        <v>86</v>
      </c>
    </row>
    <row r="46" spans="1:19" x14ac:dyDescent="0.25">
      <c r="A46" s="37">
        <v>2</v>
      </c>
      <c r="B46" s="37">
        <v>3</v>
      </c>
      <c r="C46" s="37">
        <v>8</v>
      </c>
      <c r="D46" s="37" t="s">
        <v>44</v>
      </c>
      <c r="E46" s="37" t="s">
        <v>44</v>
      </c>
      <c r="F46" s="37" t="s">
        <v>44</v>
      </c>
      <c r="G46" s="37">
        <v>24</v>
      </c>
      <c r="H46" s="37">
        <v>8</v>
      </c>
      <c r="I46" s="37" t="s">
        <v>44</v>
      </c>
      <c r="J46" s="37" t="s">
        <v>44</v>
      </c>
      <c r="K46" s="37" t="s">
        <v>44</v>
      </c>
      <c r="L46" s="37">
        <v>16</v>
      </c>
      <c r="M46" s="37">
        <v>4</v>
      </c>
      <c r="N46" s="37" t="s">
        <v>44</v>
      </c>
      <c r="O46" s="37" t="s">
        <v>44</v>
      </c>
      <c r="P46" s="37" t="s">
        <v>44</v>
      </c>
      <c r="Q46" s="38" t="s">
        <v>42</v>
      </c>
      <c r="R46" s="37" t="s">
        <v>100</v>
      </c>
    </row>
    <row r="47" spans="1:19" x14ac:dyDescent="0.25">
      <c r="A47" s="37">
        <v>2</v>
      </c>
      <c r="B47" s="37">
        <v>1</v>
      </c>
      <c r="C47" s="37">
        <v>8</v>
      </c>
      <c r="D47" s="37" t="s">
        <v>44</v>
      </c>
      <c r="E47" s="37" t="s">
        <v>44</v>
      </c>
      <c r="F47" s="37" t="s">
        <v>44</v>
      </c>
      <c r="G47" s="37">
        <v>48</v>
      </c>
      <c r="H47" s="37">
        <v>32</v>
      </c>
      <c r="I47" s="37" t="s">
        <v>44</v>
      </c>
      <c r="J47" s="37" t="s">
        <v>44</v>
      </c>
      <c r="K47" s="37" t="s">
        <v>44</v>
      </c>
      <c r="L47" s="37">
        <v>6</v>
      </c>
      <c r="M47" s="37">
        <v>8</v>
      </c>
      <c r="N47" s="37" t="s">
        <v>44</v>
      </c>
      <c r="O47" s="37" t="s">
        <v>44</v>
      </c>
      <c r="P47" s="37" t="s">
        <v>44</v>
      </c>
      <c r="Q47" s="38" t="s">
        <v>42</v>
      </c>
      <c r="R47" s="37" t="s">
        <v>99</v>
      </c>
    </row>
    <row r="48" spans="1:19" x14ac:dyDescent="0.25">
      <c r="A48" s="37">
        <v>2</v>
      </c>
      <c r="B48" s="37">
        <v>1</v>
      </c>
      <c r="C48" s="37">
        <v>4</v>
      </c>
      <c r="D48" s="37" t="s">
        <v>44</v>
      </c>
      <c r="E48" s="37" t="s">
        <v>44</v>
      </c>
      <c r="F48" s="37" t="s">
        <v>44</v>
      </c>
      <c r="G48" s="37">
        <v>21</v>
      </c>
      <c r="H48" s="37">
        <v>33</v>
      </c>
      <c r="I48" s="37" t="s">
        <v>44</v>
      </c>
      <c r="J48" s="37" t="s">
        <v>44</v>
      </c>
      <c r="K48" s="37" t="s">
        <v>44</v>
      </c>
      <c r="L48" s="37">
        <v>3</v>
      </c>
      <c r="M48" s="37">
        <v>18</v>
      </c>
      <c r="N48" s="37" t="s">
        <v>44</v>
      </c>
      <c r="O48" s="37" t="s">
        <v>44</v>
      </c>
      <c r="P48" s="37" t="s">
        <v>44</v>
      </c>
      <c r="Q48" s="38" t="s">
        <v>42</v>
      </c>
      <c r="R48" s="37" t="s">
        <v>98</v>
      </c>
      <c r="S48" s="26"/>
    </row>
    <row r="49" spans="1:24" x14ac:dyDescent="0.25">
      <c r="A49" s="37">
        <v>2</v>
      </c>
      <c r="B49" s="37">
        <v>8</v>
      </c>
      <c r="C49" s="37">
        <v>10</v>
      </c>
      <c r="D49" s="37" t="s">
        <v>44</v>
      </c>
      <c r="E49" s="37" t="s">
        <v>44</v>
      </c>
      <c r="F49" s="37" t="s">
        <v>44</v>
      </c>
      <c r="G49" s="37">
        <v>21</v>
      </c>
      <c r="H49" s="37">
        <v>17</v>
      </c>
      <c r="I49" s="37" t="s">
        <v>44</v>
      </c>
      <c r="J49" s="37" t="s">
        <v>44</v>
      </c>
      <c r="K49" s="37" t="s">
        <v>44</v>
      </c>
      <c r="L49" s="37">
        <v>9</v>
      </c>
      <c r="M49" s="37">
        <v>7</v>
      </c>
      <c r="N49" s="37" t="s">
        <v>44</v>
      </c>
      <c r="O49" s="37" t="s">
        <v>44</v>
      </c>
      <c r="P49" s="37" t="s">
        <v>44</v>
      </c>
      <c r="Q49" s="38" t="s">
        <v>42</v>
      </c>
      <c r="R49" s="37" t="s">
        <v>97</v>
      </c>
      <c r="S49" s="26"/>
    </row>
    <row r="50" spans="1:24" x14ac:dyDescent="0.25">
      <c r="A50" s="37">
        <v>3</v>
      </c>
      <c r="B50" s="37">
        <v>1</v>
      </c>
      <c r="C50" s="37">
        <v>7</v>
      </c>
      <c r="D50" s="37">
        <v>8</v>
      </c>
      <c r="E50" s="37" t="s">
        <v>44</v>
      </c>
      <c r="F50" s="37" t="s">
        <v>44</v>
      </c>
      <c r="G50" s="37">
        <v>20</v>
      </c>
      <c r="H50" s="37">
        <v>30</v>
      </c>
      <c r="I50" s="37">
        <v>42</v>
      </c>
      <c r="J50" s="37" t="s">
        <v>44</v>
      </c>
      <c r="K50" s="37" t="s">
        <v>44</v>
      </c>
      <c r="L50" s="37">
        <v>5</v>
      </c>
      <c r="M50" s="37">
        <v>17</v>
      </c>
      <c r="N50" s="37">
        <v>20</v>
      </c>
      <c r="O50" s="37" t="s">
        <v>44</v>
      </c>
      <c r="P50" s="37" t="s">
        <v>44</v>
      </c>
      <c r="Q50" s="38" t="s">
        <v>42</v>
      </c>
      <c r="R50" s="37" t="s">
        <v>96</v>
      </c>
      <c r="S50" s="26"/>
    </row>
    <row r="51" spans="1:24" x14ac:dyDescent="0.25">
      <c r="A51" s="37">
        <v>3</v>
      </c>
      <c r="B51" s="37">
        <v>1</v>
      </c>
      <c r="C51" s="37">
        <v>8</v>
      </c>
      <c r="D51" s="37">
        <v>8</v>
      </c>
      <c r="E51" s="37" t="s">
        <v>44</v>
      </c>
      <c r="F51" s="37" t="s">
        <v>44</v>
      </c>
      <c r="G51" s="37">
        <v>36</v>
      </c>
      <c r="H51" s="37">
        <v>38</v>
      </c>
      <c r="I51" s="37">
        <v>35</v>
      </c>
      <c r="J51" s="37" t="s">
        <v>44</v>
      </c>
      <c r="K51" s="37" t="s">
        <v>44</v>
      </c>
      <c r="L51" s="37">
        <v>4</v>
      </c>
      <c r="M51" s="37">
        <v>11</v>
      </c>
      <c r="N51" s="37">
        <v>4</v>
      </c>
      <c r="O51" s="37" t="s">
        <v>44</v>
      </c>
      <c r="P51" s="37" t="s">
        <v>44</v>
      </c>
      <c r="Q51" s="38" t="s">
        <v>42</v>
      </c>
      <c r="R51" s="37" t="s">
        <v>95</v>
      </c>
      <c r="S51" s="26"/>
    </row>
    <row r="52" spans="1:24" x14ac:dyDescent="0.25">
      <c r="A52" s="37">
        <v>3</v>
      </c>
      <c r="B52" s="37">
        <v>1</v>
      </c>
      <c r="C52" s="37">
        <v>6</v>
      </c>
      <c r="D52" s="37">
        <v>7</v>
      </c>
      <c r="E52" s="37" t="s">
        <v>44</v>
      </c>
      <c r="F52" s="37" t="s">
        <v>44</v>
      </c>
      <c r="G52" s="37">
        <v>15</v>
      </c>
      <c r="H52" s="37">
        <v>8</v>
      </c>
      <c r="I52" s="37">
        <v>9</v>
      </c>
      <c r="J52" s="37" t="s">
        <v>44</v>
      </c>
      <c r="K52" s="37" t="s">
        <v>44</v>
      </c>
      <c r="L52" s="37">
        <v>4</v>
      </c>
      <c r="M52" s="37">
        <v>6</v>
      </c>
      <c r="N52" s="37">
        <v>4</v>
      </c>
      <c r="O52" s="37" t="s">
        <v>44</v>
      </c>
      <c r="P52" s="37" t="s">
        <v>44</v>
      </c>
      <c r="Q52" s="38" t="s">
        <v>42</v>
      </c>
      <c r="R52" s="37" t="s">
        <v>94</v>
      </c>
      <c r="S52" s="26"/>
    </row>
    <row r="53" spans="1:24" x14ac:dyDescent="0.25">
      <c r="A53" s="37">
        <v>3</v>
      </c>
      <c r="B53" s="37">
        <v>1</v>
      </c>
      <c r="C53" s="37">
        <v>3</v>
      </c>
      <c r="D53" s="37">
        <v>10</v>
      </c>
      <c r="E53" s="37" t="s">
        <v>44</v>
      </c>
      <c r="F53" s="37" t="s">
        <v>44</v>
      </c>
      <c r="G53" s="37">
        <v>13</v>
      </c>
      <c r="H53" s="37">
        <v>11</v>
      </c>
      <c r="I53" s="37">
        <v>10</v>
      </c>
      <c r="J53" s="37" t="s">
        <v>44</v>
      </c>
      <c r="K53" s="37" t="s">
        <v>44</v>
      </c>
      <c r="L53" s="37">
        <v>0.5</v>
      </c>
      <c r="M53" s="37">
        <v>4.5</v>
      </c>
      <c r="N53" s="37">
        <v>3.5</v>
      </c>
      <c r="O53" s="37" t="s">
        <v>44</v>
      </c>
      <c r="P53" s="37" t="s">
        <v>44</v>
      </c>
      <c r="Q53" s="38" t="s">
        <v>42</v>
      </c>
      <c r="R53" s="37" t="s">
        <v>93</v>
      </c>
      <c r="S53" s="26"/>
    </row>
    <row r="54" spans="1:24" x14ac:dyDescent="0.25">
      <c r="A54" s="37">
        <v>3</v>
      </c>
      <c r="B54" s="37">
        <v>1</v>
      </c>
      <c r="C54" s="37">
        <v>4</v>
      </c>
      <c r="D54" s="37">
        <v>5</v>
      </c>
      <c r="E54" s="37" t="s">
        <v>44</v>
      </c>
      <c r="F54" s="37" t="s">
        <v>44</v>
      </c>
      <c r="G54" s="37">
        <v>25</v>
      </c>
      <c r="H54" s="37">
        <v>15</v>
      </c>
      <c r="I54" s="37">
        <v>13</v>
      </c>
      <c r="J54" s="37" t="s">
        <v>44</v>
      </c>
      <c r="K54" s="37" t="s">
        <v>44</v>
      </c>
      <c r="L54" s="37">
        <v>0.5</v>
      </c>
      <c r="M54" s="37">
        <v>6.5</v>
      </c>
      <c r="N54" s="37">
        <v>4.5</v>
      </c>
      <c r="O54" s="37" t="s">
        <v>44</v>
      </c>
      <c r="P54" s="37" t="s">
        <v>44</v>
      </c>
      <c r="Q54" s="38" t="s">
        <v>42</v>
      </c>
      <c r="R54" s="37" t="s">
        <v>92</v>
      </c>
      <c r="S54" s="26"/>
    </row>
    <row r="55" spans="1:24" x14ac:dyDescent="0.25">
      <c r="A55" s="37" t="s">
        <v>88</v>
      </c>
      <c r="S55" s="26"/>
    </row>
    <row r="56" spans="1:24" x14ac:dyDescent="0.25">
      <c r="S56" s="26"/>
    </row>
    <row r="57" spans="1:24" x14ac:dyDescent="0.25">
      <c r="S57" s="26"/>
    </row>
    <row r="58" spans="1:24" x14ac:dyDescent="0.25">
      <c r="S58" s="17"/>
      <c r="T58" s="17"/>
      <c r="U58" s="17"/>
      <c r="V58" s="17"/>
      <c r="W58" s="17"/>
      <c r="X58" s="1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D18" sqref="D18"/>
    </sheetView>
  </sheetViews>
  <sheetFormatPr defaultRowHeight="15" x14ac:dyDescent="0.25"/>
  <cols>
    <col min="1" max="1" width="38.28515625" bestFit="1" customWidth="1"/>
    <col min="2" max="2" width="15.5703125" bestFit="1" customWidth="1"/>
    <col min="3" max="3" width="9.85546875" bestFit="1" customWidth="1"/>
    <col min="4" max="4" width="10.5703125" bestFit="1" customWidth="1"/>
    <col min="5" max="5" width="8" bestFit="1" customWidth="1"/>
  </cols>
  <sheetData>
    <row r="1" spans="1:8" x14ac:dyDescent="0.25">
      <c r="A1" s="11" t="s">
        <v>7</v>
      </c>
      <c r="B1" s="11" t="s">
        <v>8</v>
      </c>
      <c r="C1" s="8" t="s">
        <v>9</v>
      </c>
      <c r="D1" s="8" t="s">
        <v>10</v>
      </c>
      <c r="E1" s="8" t="s">
        <v>11</v>
      </c>
      <c r="H1" s="19" t="s">
        <v>27</v>
      </c>
    </row>
    <row r="2" spans="1:8" x14ac:dyDescent="0.25">
      <c r="A2" s="12" t="s">
        <v>12</v>
      </c>
      <c r="B2" s="12" t="s">
        <v>91</v>
      </c>
      <c r="C2" s="12">
        <v>114</v>
      </c>
      <c r="D2" s="12">
        <v>111</v>
      </c>
      <c r="E2" s="12">
        <v>510.13</v>
      </c>
    </row>
    <row r="3" spans="1:8" x14ac:dyDescent="0.25">
      <c r="A3" s="12" t="s">
        <v>90</v>
      </c>
      <c r="B3" s="12" t="s">
        <v>89</v>
      </c>
      <c r="C3" s="12">
        <v>115.8</v>
      </c>
      <c r="D3" s="12">
        <v>111</v>
      </c>
      <c r="E3" s="12">
        <v>514.66999999999996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/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5.140625" style="1" bestFit="1" customWidth="1"/>
    <col min="4" max="4" width="12" style="1" bestFit="1" customWidth="1"/>
    <col min="5" max="5" width="9.5703125" style="1" customWidth="1"/>
    <col min="6" max="6" width="4.140625" customWidth="1"/>
    <col min="7" max="7" width="68.28515625" bestFit="1" customWidth="1"/>
    <col min="8" max="8" width="15.140625" bestFit="1" customWidth="1"/>
    <col min="9" max="9" width="11.28515625" bestFit="1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9" t="s">
        <v>74</v>
      </c>
      <c r="D3" s="9" t="s">
        <v>75</v>
      </c>
      <c r="E3" s="10"/>
      <c r="G3" s="8" t="s">
        <v>3</v>
      </c>
      <c r="H3" s="9" t="s">
        <v>74</v>
      </c>
      <c r="I3" s="9" t="s">
        <v>75</v>
      </c>
    </row>
    <row r="4" spans="1:9" x14ac:dyDescent="0.25">
      <c r="A4" s="1">
        <v>2</v>
      </c>
      <c r="B4" s="3" t="str">
        <f>VLOOKUP(A4,'WinBUGS output'!A:C,3,FALSE)</f>
        <v>Any TCA</v>
      </c>
      <c r="C4" s="3" t="str">
        <f>FIXED(VLOOKUP(A4,'Direct lors'!B$4:G$16,4,FALSE),2)</f>
        <v>1.82</v>
      </c>
      <c r="D4" s="3" t="str">
        <f>"("&amp;FIXED(VLOOKUP(A4,'Direct lors'!B$4:G$16,5,FALSE),2)&amp;", "&amp;FIXED(VLOOKUP(A4,'Direct lors'!B$4:G$16,6,FALSE),2)&amp;")"</f>
        <v>(0.80, 2.82)</v>
      </c>
      <c r="F4" s="1">
        <v>2</v>
      </c>
      <c r="G4" s="2" t="str">
        <f>VLOOKUP(F4,'WinBUGS output'!D:F,3,FALSE)</f>
        <v>TCA</v>
      </c>
      <c r="H4" s="3" t="str">
        <f>FIXED(VLOOKUP(F4,'Direct lors'!O$4:T$8,4,FALSE),2)</f>
        <v>1.81</v>
      </c>
      <c r="I4" s="3" t="str">
        <f>"("&amp;FIXED(VLOOKUP(F4,'Direct lors'!O$4:T$8,5,FALSE),2)&amp;", "&amp;FIXED(VLOOKUP(F4,'Direct lors'!O$4:T$8,6,FALSE),2)&amp;")"</f>
        <v>(1.11, 2.50)</v>
      </c>
    </row>
    <row r="5" spans="1:9" x14ac:dyDescent="0.25">
      <c r="A5" s="1">
        <v>3</v>
      </c>
      <c r="B5" s="3" t="str">
        <f>VLOOKUP(A5,'WinBUGS output'!A:C,3,FALSE)</f>
        <v>Amitriptyline</v>
      </c>
      <c r="C5" s="3" t="str">
        <f>FIXED(VLOOKUP(A5,'Direct lors'!B$4:G$16,4,FALSE),2)</f>
        <v>1.78</v>
      </c>
      <c r="D5" s="3" t="str">
        <f>"("&amp;FIXED(VLOOKUP(A5,'Direct lors'!B$4:G$16,5,FALSE),2)&amp;", "&amp;FIXED(VLOOKUP(A5,'Direct lors'!B$4:G$16,6,FALSE),2)&amp;")"</f>
        <v>(1.19, 2.40)</v>
      </c>
      <c r="F5" s="1">
        <v>3</v>
      </c>
      <c r="G5" s="2" t="str">
        <f>VLOOKUP(F5,'WinBUGS output'!D:F,3,FALSE)</f>
        <v>SSRI</v>
      </c>
      <c r="H5" s="3" t="str">
        <f>FIXED(VLOOKUP(F5,'Direct lors'!O$4:T$8,4,FALSE),2)</f>
        <v>1.26</v>
      </c>
      <c r="I5" s="3" t="str">
        <f>"("&amp;FIXED(VLOOKUP(F5,'Direct lors'!O$4:T$8,5,FALSE),2)&amp;", "&amp;FIXED(VLOOKUP(F5,'Direct lors'!O$4:T$8,6,FALSE),2)&amp;")"</f>
        <v>(0.64, 1.97)</v>
      </c>
    </row>
    <row r="6" spans="1:9" x14ac:dyDescent="0.25">
      <c r="A6" s="1">
        <v>4</v>
      </c>
      <c r="B6" s="3" t="str">
        <f>VLOOKUP(A6,'WinBUGS output'!A:C,3,FALSE)</f>
        <v>Imipramine</v>
      </c>
      <c r="C6" s="3" t="str">
        <f>FIXED(VLOOKUP(A6,'Direct lors'!B$4:G$16,4,FALSE),2)</f>
        <v>1.92</v>
      </c>
      <c r="D6" s="3" t="str">
        <f>"("&amp;FIXED(VLOOKUP(A6,'Direct lors'!B$4:G$16,5,FALSE),2)&amp;", "&amp;FIXED(VLOOKUP(A6,'Direct lors'!B$4:G$16,6,FALSE),2)&amp;")"</f>
        <v>(1.35, 2.54)</v>
      </c>
      <c r="F6" s="1">
        <v>4</v>
      </c>
      <c r="G6" s="2" t="str">
        <f>VLOOKUP(F6,'WinBUGS output'!D:F,3,FALSE)</f>
        <v>Mirtazapine</v>
      </c>
      <c r="H6" s="3" t="str">
        <f>FIXED(VLOOKUP(F6,'Direct lors'!O$4:T$8,4,FALSE),2)</f>
        <v>1.80</v>
      </c>
      <c r="I6" s="3" t="str">
        <f>"("&amp;FIXED(VLOOKUP(F6,'Direct lors'!O$4:T$8,5,FALSE),2)&amp;", "&amp;FIXED(VLOOKUP(F6,'Direct lors'!O$4:T$8,6,FALSE),2)&amp;")"</f>
        <v>(0.92, 2.73)</v>
      </c>
    </row>
    <row r="7" spans="1:9" x14ac:dyDescent="0.25">
      <c r="A7" s="1">
        <v>5</v>
      </c>
      <c r="B7" s="3" t="str">
        <f>VLOOKUP(A7,'WinBUGS output'!A:C,3,FALSE)</f>
        <v>Lofepramine</v>
      </c>
      <c r="C7" s="3" t="str">
        <f>FIXED(VLOOKUP(A7,'Direct lors'!B$4:G$16,4,FALSE),2)</f>
        <v>1.72</v>
      </c>
      <c r="D7" s="3" t="str">
        <f>"("&amp;FIXED(VLOOKUP(A7,'Direct lors'!B$4:G$16,5,FALSE),2)&amp;", "&amp;FIXED(VLOOKUP(A7,'Direct lors'!B$4:G$16,6,FALSE),2)&amp;")"</f>
        <v>(0.76, 2.56)</v>
      </c>
      <c r="F7" s="1">
        <v>5</v>
      </c>
      <c r="G7" s="2" t="str">
        <f>VLOOKUP(F7,'WinBUGS output'!D:F,3,FALSE)</f>
        <v>Cognitive and cognitive behavioural therapies (individual) [CBT/CT]</v>
      </c>
      <c r="H7" s="3" t="str">
        <f>FIXED(VLOOKUP(F7,'Direct lors'!O$4:T$8,4,FALSE),2)</f>
        <v>-1.32</v>
      </c>
      <c r="I7" s="3" t="str">
        <f>"("&amp;FIXED(VLOOKUP(F7,'Direct lors'!O$4:T$8,5,FALSE),2)&amp;", "&amp;FIXED(VLOOKUP(F7,'Direct lors'!O$4:T$8,6,FALSE),2)&amp;")"</f>
        <v>(-5.29, 1.90)</v>
      </c>
    </row>
    <row r="8" spans="1:9" x14ac:dyDescent="0.25">
      <c r="A8" s="1">
        <v>6</v>
      </c>
      <c r="B8" s="3" t="str">
        <f>VLOOKUP(A8,'WinBUGS output'!A:C,3,FALSE)</f>
        <v>Citalopram</v>
      </c>
      <c r="C8" s="3" t="str">
        <f>FIXED(VLOOKUP(A8,'Direct lors'!B$4:G$16,4,FALSE),2)</f>
        <v>1.41</v>
      </c>
      <c r="D8" s="3" t="str">
        <f>"("&amp;FIXED(VLOOKUP(A8,'Direct lors'!B$4:G$16,5,FALSE),2)&amp;", "&amp;FIXED(VLOOKUP(A8,'Direct lors'!B$4:G$16,6,FALSE),2)&amp;")"</f>
        <v>(0.71, 2.23)</v>
      </c>
      <c r="F8" s="1">
        <v>6</v>
      </c>
      <c r="G8" s="2" t="str">
        <f>VLOOKUP(F8,'WinBUGS output'!D:F,3,FALSE)</f>
        <v>Combined (Cognitive and cognitive behavioural therapies individual + AD)</v>
      </c>
      <c r="H8" s="3" t="str">
        <f>FIXED(VLOOKUP(F8,'Direct lors'!O$4:T$8,4,FALSE),2)</f>
        <v>0.49</v>
      </c>
      <c r="I8" s="3" t="str">
        <f>"("&amp;FIXED(VLOOKUP(F8,'Direct lors'!O$4:T$8,5,FALSE),2)&amp;", "&amp;FIXED(VLOOKUP(F8,'Direct lors'!O$4:T$8,6,FALSE),2)&amp;")"</f>
        <v>(-2.68, 3.37)</v>
      </c>
    </row>
    <row r="9" spans="1:9" x14ac:dyDescent="0.25">
      <c r="A9" s="1">
        <v>7</v>
      </c>
      <c r="B9" s="3" t="str">
        <f>VLOOKUP(A9,'WinBUGS output'!A:C,3,FALSE)</f>
        <v>Escitalopram</v>
      </c>
      <c r="C9" s="3" t="str">
        <f>FIXED(VLOOKUP(A9,'Direct lors'!B$4:G$16,4,FALSE),2)</f>
        <v>1.27</v>
      </c>
      <c r="D9" s="3" t="str">
        <f>"("&amp;FIXED(VLOOKUP(A9,'Direct lors'!B$4:G$16,5,FALSE),2)&amp;", "&amp;FIXED(VLOOKUP(A9,'Direct lors'!B$4:G$16,6,FALSE),2)&amp;")"</f>
        <v>(0.56, 2.06)</v>
      </c>
    </row>
    <row r="10" spans="1:9" x14ac:dyDescent="0.25">
      <c r="A10" s="1">
        <v>8</v>
      </c>
      <c r="B10" s="3" t="str">
        <f>VLOOKUP(A10,'WinBUGS output'!A:C,3,FALSE)</f>
        <v>Fluoxetine</v>
      </c>
      <c r="C10" s="3" t="str">
        <f>FIXED(VLOOKUP(A10,'Direct lors'!B$4:G$16,4,FALSE),2)</f>
        <v>1.06</v>
      </c>
      <c r="D10" s="3" t="str">
        <f>"("&amp;FIXED(VLOOKUP(A10,'Direct lors'!B$4:G$16,5,FALSE),2)&amp;", "&amp;FIXED(VLOOKUP(A10,'Direct lors'!B$4:G$16,6,FALSE),2)&amp;")"</f>
        <v>(0.52, 1.66)</v>
      </c>
    </row>
    <row r="11" spans="1:9" x14ac:dyDescent="0.25">
      <c r="A11" s="1">
        <v>9</v>
      </c>
      <c r="B11" s="3" t="str">
        <f>VLOOKUP(A11,'WinBUGS output'!A:C,3,FALSE)</f>
        <v>Sertraline</v>
      </c>
      <c r="C11" s="3" t="str">
        <f>FIXED(VLOOKUP(A11,'Direct lors'!B$4:G$16,4,FALSE),2)</f>
        <v>1.30</v>
      </c>
      <c r="D11" s="3" t="str">
        <f>"("&amp;FIXED(VLOOKUP(A11,'Direct lors'!B$4:G$16,5,FALSE),2)&amp;", "&amp;FIXED(VLOOKUP(A11,'Direct lors'!B$4:G$16,6,FALSE),2)&amp;")"</f>
        <v>(0.53, 2.19)</v>
      </c>
    </row>
    <row r="12" spans="1:9" x14ac:dyDescent="0.25">
      <c r="A12" s="1">
        <v>10</v>
      </c>
      <c r="B12" s="3" t="str">
        <f>VLOOKUP(A12,'WinBUGS output'!A:C,3,FALSE)</f>
        <v>Mirtazapine</v>
      </c>
      <c r="C12" s="3" t="str">
        <f>FIXED(VLOOKUP(A12,'Direct lors'!B$4:G$16,4,FALSE),2)</f>
        <v>1.80</v>
      </c>
      <c r="D12" s="3" t="str">
        <f>"("&amp;FIXED(VLOOKUP(A12,'Direct lors'!B$4:G$16,5,FALSE),2)&amp;", "&amp;FIXED(VLOOKUP(A12,'Direct lors'!B$4:G$16,6,FALSE),2)&amp;")"</f>
        <v>(0.92, 2.73)</v>
      </c>
    </row>
    <row r="13" spans="1:9" x14ac:dyDescent="0.25">
      <c r="A13" s="1">
        <v>11</v>
      </c>
      <c r="B13" s="3" t="str">
        <f>VLOOKUP(A13,'WinBUGS output'!A:C,3,FALSE)</f>
        <v>CBT individual (under 15 sessions)</v>
      </c>
      <c r="C13" s="3" t="str">
        <f>FIXED(VLOOKUP(A13,'Direct lors'!B$4:G$16,4,FALSE),2)</f>
        <v>-1.33</v>
      </c>
      <c r="D13" s="3" t="str">
        <f>"("&amp;FIXED(VLOOKUP(A13,'Direct lors'!B$4:G$16,5,FALSE),2)&amp;", "&amp;FIXED(VLOOKUP(A13,'Direct lors'!B$4:G$16,6,FALSE),2)&amp;")"</f>
        <v>(-5.31, 1.92)</v>
      </c>
    </row>
    <row r="14" spans="1:9" x14ac:dyDescent="0.25">
      <c r="A14" s="1">
        <v>12</v>
      </c>
      <c r="B14" s="3" t="str">
        <f>VLOOKUP(A14,'WinBUGS output'!A:C,3,FALSE)</f>
        <v>CBT individual (over 15 sessions)</v>
      </c>
      <c r="C14" s="3" t="str">
        <f>FIXED(VLOOKUP(A14,'Direct lors'!B$4:G$16,4,FALSE),2)</f>
        <v>-1.30</v>
      </c>
      <c r="D14" s="3" t="str">
        <f>"("&amp;FIXED(VLOOKUP(A14,'Direct lors'!B$4:G$16,5,FALSE),2)&amp;", "&amp;FIXED(VLOOKUP(A14,'Direct lors'!B$4:G$16,6,FALSE),2)&amp;")"</f>
        <v>(-5.28, 1.87)</v>
      </c>
    </row>
    <row r="15" spans="1:9" x14ac:dyDescent="0.25">
      <c r="A15" s="1">
        <v>13</v>
      </c>
      <c r="B15" s="3" t="str">
        <f>VLOOKUP(A15,'WinBUGS output'!A:C,3,FALSE)</f>
        <v>CBT individual (under 15 sessions) + escitalopram</v>
      </c>
      <c r="C15" s="3" t="str">
        <f>FIXED(VLOOKUP(A15,'Direct lors'!B$4:G$16,4,FALSE),2)</f>
        <v>0.45</v>
      </c>
      <c r="D15" s="3" t="str">
        <f>"("&amp;FIXED(VLOOKUP(A15,'Direct lors'!B$4:G$16,5,FALSE),2)&amp;", "&amp;FIXED(VLOOKUP(A15,'Direct lors'!B$4:G$16,6,FALSE),2)&amp;")"</f>
        <v>(-2.68, 3.28)</v>
      </c>
    </row>
    <row r="16" spans="1:9" x14ac:dyDescent="0.25">
      <c r="A16" s="1">
        <v>14</v>
      </c>
      <c r="B16" s="3" t="str">
        <f>VLOOKUP(A16,'WinBUGS output'!A:C,3,FALSE)</f>
        <v>CBT individual (over 15 sessions) + amitriptyline</v>
      </c>
      <c r="C16" s="3" t="str">
        <f>FIXED(VLOOKUP(A16,'Direct lors'!B$4:G$16,4,FALSE),2)</f>
        <v>0.53</v>
      </c>
      <c r="D16" s="3" t="str">
        <f>"("&amp;FIXED(VLOOKUP(A16,'Direct lors'!B$4:G$16,5,FALSE),2)&amp;", "&amp;FIXED(VLOOKUP(A16,'Direct lors'!B$4:G$16,6,FALSE),2)&amp;")"</f>
        <v>(-2.68, 3.47)</v>
      </c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1" spans="2:4" x14ac:dyDescent="0.25">
      <c r="B31"/>
      <c r="C31"/>
      <c r="D31"/>
    </row>
    <row r="32" spans="2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G2" sqref="G2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4" width="12" style="1" customWidth="1"/>
    <col min="5" max="5" width="9.5703125" style="1" customWidth="1"/>
    <col min="6" max="6" width="4.85546875" customWidth="1"/>
    <col min="7" max="7" width="68.28515625" bestFit="1" customWidth="1"/>
    <col min="8" max="9" width="12.42578125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8" t="s">
        <v>76</v>
      </c>
      <c r="D3" s="9" t="s">
        <v>75</v>
      </c>
      <c r="E3" s="10" t="s">
        <v>77</v>
      </c>
      <c r="G3" s="8" t="s">
        <v>3</v>
      </c>
      <c r="H3" s="8" t="s">
        <v>76</v>
      </c>
      <c r="I3" s="9" t="s">
        <v>75</v>
      </c>
    </row>
    <row r="4" spans="1:9" x14ac:dyDescent="0.25">
      <c r="A4" s="1">
        <v>2</v>
      </c>
      <c r="B4" s="3" t="str">
        <f>VLOOKUP(A4,'WinBUGS output'!A:C,3,FALSE)</f>
        <v>Any TCA</v>
      </c>
      <c r="C4" s="3" t="str">
        <f>FIXED(EXP(VLOOKUP(A4,'Direct lors'!B$4:G$16,4,FALSE)),2)</f>
        <v>6.17</v>
      </c>
      <c r="D4" s="3" t="str">
        <f>"("&amp;FIXED(EXP(VLOOKUP(A4,'Direct lors'!B$4:G$16,5,FALSE)),2)&amp;", "&amp;FIXED(EXP(VLOOKUP(A4,'Direct lors'!B$4:G$16,6,FALSE)),2)&amp;")"</f>
        <v>(2.23, 16.78)</v>
      </c>
      <c r="F4" s="1">
        <v>2</v>
      </c>
      <c r="G4" s="2" t="str">
        <f>VLOOKUP(F4,'WinBUGS output'!D:F,3,FALSE)</f>
        <v>TCA</v>
      </c>
      <c r="H4" s="3" t="str">
        <f>FIXED(EXP(VLOOKUP(F4,'Direct lors'!O$4:T$8,4,FALSE)),2)</f>
        <v>6.11</v>
      </c>
      <c r="I4" s="3" t="str">
        <f>"("&amp;FIXED(EXP(VLOOKUP(F4,'Direct lors'!O$4:T$8,5,FALSE)),2)&amp;", "&amp;FIXED(EXP(VLOOKUP(F4,'Direct lors'!O$4:T$8,6,FALSE)),2)&amp;")"</f>
        <v>(3.03, 12.18)</v>
      </c>
    </row>
    <row r="5" spans="1:9" x14ac:dyDescent="0.25">
      <c r="A5" s="1">
        <v>3</v>
      </c>
      <c r="B5" s="3" t="str">
        <f>VLOOKUP(A5,'WinBUGS output'!A:C,3,FALSE)</f>
        <v>Amitriptyline</v>
      </c>
      <c r="C5" s="3" t="str">
        <f>FIXED(EXP(VLOOKUP(A5,'Direct lors'!B$4:G$16,4,FALSE)),2)</f>
        <v>5.93</v>
      </c>
      <c r="D5" s="3" t="str">
        <f>"("&amp;FIXED(EXP(VLOOKUP(A5,'Direct lors'!B$4:G$16,5,FALSE)),2)&amp;", "&amp;FIXED(EXP(VLOOKUP(A5,'Direct lors'!B$4:G$16,6,FALSE)),2)&amp;")"</f>
        <v>(3.29, 11.02)</v>
      </c>
      <c r="F5" s="1">
        <v>3</v>
      </c>
      <c r="G5" s="2" t="str">
        <f>VLOOKUP(F5,'WinBUGS output'!D:F,3,FALSE)</f>
        <v>SSRI</v>
      </c>
      <c r="H5" s="3" t="str">
        <f>FIXED(EXP(VLOOKUP(F5,'Direct lors'!O$4:T$8,4,FALSE)),2)</f>
        <v>3.53</v>
      </c>
      <c r="I5" s="3" t="str">
        <f>"("&amp;FIXED(EXP(VLOOKUP(F5,'Direct lors'!O$4:T$8,5,FALSE)),2)&amp;", "&amp;FIXED(EXP(VLOOKUP(F5,'Direct lors'!O$4:T$8,6,FALSE)),2)&amp;")"</f>
        <v>(1.90, 7.17)</v>
      </c>
    </row>
    <row r="6" spans="1:9" x14ac:dyDescent="0.25">
      <c r="A6" s="1">
        <v>4</v>
      </c>
      <c r="B6" s="3" t="str">
        <f>VLOOKUP(A6,'WinBUGS output'!A:C,3,FALSE)</f>
        <v>Imipramine</v>
      </c>
      <c r="C6" s="3" t="str">
        <f>FIXED(EXP(VLOOKUP(A6,'Direct lors'!B$4:G$16,4,FALSE)),2)</f>
        <v>6.82</v>
      </c>
      <c r="D6" s="3" t="str">
        <f>"("&amp;FIXED(EXP(VLOOKUP(A6,'Direct lors'!B$4:G$16,5,FALSE)),2)&amp;", "&amp;FIXED(EXP(VLOOKUP(A6,'Direct lors'!B$4:G$16,6,FALSE)),2)&amp;")"</f>
        <v>(3.86, 12.68)</v>
      </c>
      <c r="F6" s="1">
        <v>4</v>
      </c>
      <c r="G6" s="2" t="str">
        <f>VLOOKUP(F6,'WinBUGS output'!D:F,3,FALSE)</f>
        <v>Mirtazapine</v>
      </c>
      <c r="H6" s="3" t="str">
        <f>FIXED(EXP(VLOOKUP(F6,'Direct lors'!O$4:T$8,4,FALSE)),2)</f>
        <v>6.05</v>
      </c>
      <c r="I6" s="3" t="str">
        <f>"("&amp;FIXED(EXP(VLOOKUP(F6,'Direct lors'!O$4:T$8,5,FALSE)),2)&amp;", "&amp;FIXED(EXP(VLOOKUP(F6,'Direct lors'!O$4:T$8,6,FALSE)),2)&amp;")"</f>
        <v>(2.51, 15.33)</v>
      </c>
    </row>
    <row r="7" spans="1:9" x14ac:dyDescent="0.25">
      <c r="A7" s="1">
        <v>5</v>
      </c>
      <c r="B7" s="3" t="str">
        <f>VLOOKUP(A7,'WinBUGS output'!A:C,3,FALSE)</f>
        <v>Lofepramine</v>
      </c>
      <c r="C7" s="3" t="str">
        <f>FIXED(EXP(VLOOKUP(A7,'Direct lors'!B$4:G$16,4,FALSE)),2)</f>
        <v>5.58</v>
      </c>
      <c r="D7" s="3" t="str">
        <f>"("&amp;FIXED(EXP(VLOOKUP(A7,'Direct lors'!B$4:G$16,5,FALSE)),2)&amp;", "&amp;FIXED(EXP(VLOOKUP(A7,'Direct lors'!B$4:G$16,6,FALSE)),2)&amp;")"</f>
        <v>(2.14, 12.94)</v>
      </c>
      <c r="F7" s="1">
        <v>5</v>
      </c>
      <c r="G7" s="2" t="str">
        <f>VLOOKUP(F7,'WinBUGS output'!D:F,3,FALSE)</f>
        <v>Cognitive and cognitive behavioural therapies (individual) [CBT/CT]</v>
      </c>
      <c r="H7" s="3" t="str">
        <f>FIXED(EXP(VLOOKUP(F7,'Direct lors'!O$4:T$8,4,FALSE)),2)</f>
        <v>0.27</v>
      </c>
      <c r="I7" s="3" t="str">
        <f>"("&amp;FIXED(EXP(VLOOKUP(F7,'Direct lors'!O$4:T$8,5,FALSE)),2)&amp;", "&amp;FIXED(EXP(VLOOKUP(F7,'Direct lors'!O$4:T$8,6,FALSE)),2)&amp;")"</f>
        <v>(0.01, 6.69)</v>
      </c>
    </row>
    <row r="8" spans="1:9" x14ac:dyDescent="0.25">
      <c r="A8" s="1">
        <v>6</v>
      </c>
      <c r="B8" s="3" t="str">
        <f>VLOOKUP(A8,'WinBUGS output'!A:C,3,FALSE)</f>
        <v>Citalopram</v>
      </c>
      <c r="C8" s="3" t="str">
        <f>FIXED(EXP(VLOOKUP(A8,'Direct lors'!B$4:G$16,4,FALSE)),2)</f>
        <v>4.10</v>
      </c>
      <c r="D8" s="3" t="str">
        <f>"("&amp;FIXED(EXP(VLOOKUP(A8,'Direct lors'!B$4:G$16,5,FALSE)),2)&amp;", "&amp;FIXED(EXP(VLOOKUP(A8,'Direct lors'!B$4:G$16,6,FALSE)),2)&amp;")"</f>
        <v>(2.03, 9.30)</v>
      </c>
      <c r="F8" s="1">
        <v>6</v>
      </c>
      <c r="G8" s="2" t="str">
        <f>VLOOKUP(F8,'WinBUGS output'!D:F,3,FALSE)</f>
        <v>Combined (Cognitive and cognitive behavioural therapies individual + AD)</v>
      </c>
      <c r="H8" s="3" t="str">
        <f>FIXED(EXP(VLOOKUP(F8,'Direct lors'!O$4:T$8,4,FALSE)),2)</f>
        <v>1.63</v>
      </c>
      <c r="I8" s="3" t="str">
        <f>"("&amp;FIXED(EXP(VLOOKUP(F8,'Direct lors'!O$4:T$8,5,FALSE)),2)&amp;", "&amp;FIXED(EXP(VLOOKUP(F8,'Direct lors'!O$4:T$8,6,FALSE)),2)&amp;")"</f>
        <v>(0.07, 29.08)</v>
      </c>
    </row>
    <row r="9" spans="1:9" x14ac:dyDescent="0.25">
      <c r="A9" s="1">
        <v>7</v>
      </c>
      <c r="B9" s="3" t="str">
        <f>VLOOKUP(A9,'WinBUGS output'!A:C,3,FALSE)</f>
        <v>Escitalopram</v>
      </c>
      <c r="C9" s="3" t="str">
        <f>FIXED(EXP(VLOOKUP(A9,'Direct lors'!B$4:G$16,4,FALSE)),2)</f>
        <v>3.56</v>
      </c>
      <c r="D9" s="3" t="str">
        <f>"("&amp;FIXED(EXP(VLOOKUP(A9,'Direct lors'!B$4:G$16,5,FALSE)),2)&amp;", "&amp;FIXED(EXP(VLOOKUP(A9,'Direct lors'!B$4:G$16,6,FALSE)),2)&amp;")"</f>
        <v>(1.75, 7.85)</v>
      </c>
    </row>
    <row r="10" spans="1:9" x14ac:dyDescent="0.25">
      <c r="A10" s="1">
        <v>8</v>
      </c>
      <c r="B10" s="3" t="str">
        <f>VLOOKUP(A10,'WinBUGS output'!A:C,3,FALSE)</f>
        <v>Fluoxetine</v>
      </c>
      <c r="C10" s="3" t="str">
        <f>FIXED(EXP(VLOOKUP(A10,'Direct lors'!B$4:G$16,4,FALSE)),2)</f>
        <v>2.89</v>
      </c>
      <c r="D10" s="3" t="str">
        <f>"("&amp;FIXED(EXP(VLOOKUP(A10,'Direct lors'!B$4:G$16,5,FALSE)),2)&amp;", "&amp;FIXED(EXP(VLOOKUP(A10,'Direct lors'!B$4:G$16,6,FALSE)),2)&amp;")"</f>
        <v>(1.68, 5.26)</v>
      </c>
    </row>
    <row r="11" spans="1:9" x14ac:dyDescent="0.25">
      <c r="A11" s="1">
        <v>9</v>
      </c>
      <c r="B11" s="3" t="str">
        <f>VLOOKUP(A11,'WinBUGS output'!A:C,3,FALSE)</f>
        <v>Sertraline</v>
      </c>
      <c r="C11" s="3" t="str">
        <f>FIXED(EXP(VLOOKUP(A11,'Direct lors'!B$4:G$16,4,FALSE)),2)</f>
        <v>3.67</v>
      </c>
      <c r="D11" s="3" t="str">
        <f>"("&amp;FIXED(EXP(VLOOKUP(A11,'Direct lors'!B$4:G$16,5,FALSE)),2)&amp;", "&amp;FIXED(EXP(VLOOKUP(A11,'Direct lors'!B$4:G$16,6,FALSE)),2)&amp;")"</f>
        <v>(1.70, 8.94)</v>
      </c>
    </row>
    <row r="12" spans="1:9" x14ac:dyDescent="0.25">
      <c r="A12" s="1">
        <v>10</v>
      </c>
      <c r="B12" s="3" t="str">
        <f>VLOOKUP(A12,'WinBUGS output'!A:C,3,FALSE)</f>
        <v>Mirtazapine</v>
      </c>
      <c r="C12" s="3" t="str">
        <f>FIXED(EXP(VLOOKUP(A12,'Direct lors'!B$4:G$16,4,FALSE)),2)</f>
        <v>6.05</v>
      </c>
      <c r="D12" s="3" t="str">
        <f>"("&amp;FIXED(EXP(VLOOKUP(A12,'Direct lors'!B$4:G$16,5,FALSE)),2)&amp;", "&amp;FIXED(EXP(VLOOKUP(A12,'Direct lors'!B$4:G$16,6,FALSE)),2)&amp;")"</f>
        <v>(2.51, 15.33)</v>
      </c>
    </row>
    <row r="13" spans="1:9" x14ac:dyDescent="0.25">
      <c r="A13" s="1">
        <v>11</v>
      </c>
      <c r="B13" s="3" t="str">
        <f>VLOOKUP(A13,'WinBUGS output'!A:C,3,FALSE)</f>
        <v>CBT individual (under 15 sessions)</v>
      </c>
      <c r="C13" s="3" t="str">
        <f>FIXED(EXP(VLOOKUP(A13,'Direct lors'!B$4:G$16,4,FALSE)),2)</f>
        <v>0.26</v>
      </c>
      <c r="D13" s="3" t="str">
        <f>"("&amp;FIXED(EXP(VLOOKUP(A13,'Direct lors'!B$4:G$16,5,FALSE)),2)&amp;", "&amp;FIXED(EXP(VLOOKUP(A13,'Direct lors'!B$4:G$16,6,FALSE)),2)&amp;")"</f>
        <v>(0.00, 6.82)</v>
      </c>
    </row>
    <row r="14" spans="1:9" x14ac:dyDescent="0.25">
      <c r="A14" s="1">
        <v>12</v>
      </c>
      <c r="B14" s="3" t="str">
        <f>VLOOKUP(A14,'WinBUGS output'!A:C,3,FALSE)</f>
        <v>CBT individual (over 15 sessions)</v>
      </c>
      <c r="C14" s="3" t="str">
        <f>FIXED(EXP(VLOOKUP(A14,'Direct lors'!B$4:G$16,4,FALSE)),2)</f>
        <v>0.27</v>
      </c>
      <c r="D14" s="3" t="str">
        <f>"("&amp;FIXED(EXP(VLOOKUP(A14,'Direct lors'!B$4:G$16,5,FALSE)),2)&amp;", "&amp;FIXED(EXP(VLOOKUP(A14,'Direct lors'!B$4:G$16,6,FALSE)),2)&amp;")"</f>
        <v>(0.01, 6.49)</v>
      </c>
    </row>
    <row r="15" spans="1:9" x14ac:dyDescent="0.25">
      <c r="A15" s="1">
        <v>13</v>
      </c>
      <c r="B15" s="3" t="str">
        <f>VLOOKUP(A15,'WinBUGS output'!A:C,3,FALSE)</f>
        <v>CBT individual (under 15 sessions) + escitalopram</v>
      </c>
      <c r="C15" s="3" t="str">
        <f>FIXED(EXP(VLOOKUP(A15,'Direct lors'!B$4:G$16,4,FALSE)),2)</f>
        <v>1.57</v>
      </c>
      <c r="D15" s="3" t="str">
        <f>"("&amp;FIXED(EXP(VLOOKUP(A15,'Direct lors'!B$4:G$16,5,FALSE)),2)&amp;", "&amp;FIXED(EXP(VLOOKUP(A15,'Direct lors'!B$4:G$16,6,FALSE)),2)&amp;")"</f>
        <v>(0.07, 26.58)</v>
      </c>
    </row>
    <row r="16" spans="1:9" x14ac:dyDescent="0.25">
      <c r="A16" s="1">
        <v>14</v>
      </c>
      <c r="B16" s="3" t="str">
        <f>VLOOKUP(A16,'WinBUGS output'!A:C,3,FALSE)</f>
        <v>CBT individual (over 15 sessions) + amitriptyline</v>
      </c>
      <c r="C16" s="3" t="str">
        <f>FIXED(EXP(VLOOKUP(A16,'Direct lors'!B$4:G$16,4,FALSE)),2)</f>
        <v>1.70</v>
      </c>
      <c r="D16" s="3" t="str">
        <f>"("&amp;FIXED(EXP(VLOOKUP(A16,'Direct lors'!B$4:G$16,5,FALSE)),2)&amp;", "&amp;FIXED(EXP(VLOOKUP(A16,'Direct lors'!B$4:G$16,6,FALSE)),2)&amp;")"</f>
        <v>(0.07, 32.14)</v>
      </c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1" spans="2:4" x14ac:dyDescent="0.25">
      <c r="B31"/>
      <c r="C31"/>
      <c r="D31"/>
    </row>
    <row r="32" spans="2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5" x14ac:dyDescent="0.25">
      <c r="B49"/>
      <c r="C49"/>
      <c r="D49"/>
    </row>
    <row r="50" spans="2:5" x14ac:dyDescent="0.25">
      <c r="B50"/>
      <c r="C50"/>
      <c r="D50"/>
    </row>
    <row r="51" spans="2:5" x14ac:dyDescent="0.25">
      <c r="B51"/>
      <c r="C51"/>
      <c r="D51"/>
    </row>
    <row r="52" spans="2:5" x14ac:dyDescent="0.25">
      <c r="B52"/>
      <c r="C52"/>
      <c r="D52"/>
    </row>
    <row r="53" spans="2:5" x14ac:dyDescent="0.25">
      <c r="B53"/>
      <c r="C53"/>
      <c r="D53"/>
    </row>
    <row r="54" spans="2:5" x14ac:dyDescent="0.25">
      <c r="B54"/>
      <c r="C54"/>
      <c r="D54"/>
    </row>
    <row r="55" spans="2:5" x14ac:dyDescent="0.25">
      <c r="B55"/>
      <c r="C55"/>
      <c r="D55"/>
    </row>
    <row r="56" spans="2:5" x14ac:dyDescent="0.25">
      <c r="B56"/>
      <c r="C56"/>
      <c r="D56"/>
    </row>
    <row r="57" spans="2:5" x14ac:dyDescent="0.25">
      <c r="B57"/>
      <c r="C57"/>
      <c r="D57"/>
    </row>
    <row r="58" spans="2:5" x14ac:dyDescent="0.25">
      <c r="B58"/>
      <c r="C58"/>
      <c r="D58"/>
    </row>
    <row r="59" spans="2:5" x14ac:dyDescent="0.25">
      <c r="B59"/>
      <c r="C59"/>
      <c r="D59"/>
    </row>
    <row r="60" spans="2:5" x14ac:dyDescent="0.25">
      <c r="B60"/>
      <c r="C60"/>
      <c r="D60"/>
    </row>
    <row r="61" spans="2:5" x14ac:dyDescent="0.25">
      <c r="B61"/>
      <c r="C61"/>
      <c r="D61"/>
    </row>
    <row r="62" spans="2:5" x14ac:dyDescent="0.25">
      <c r="B62"/>
      <c r="C62"/>
      <c r="D62"/>
    </row>
    <row r="63" spans="2:5" x14ac:dyDescent="0.25">
      <c r="B63"/>
      <c r="C63"/>
      <c r="D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E92"/>
    </row>
    <row r="93" spans="2:5" x14ac:dyDescent="0.25">
      <c r="E93"/>
    </row>
    <row r="94" spans="2:5" x14ac:dyDescent="0.25">
      <c r="E94"/>
    </row>
    <row r="95" spans="2:5" x14ac:dyDescent="0.25">
      <c r="E95"/>
    </row>
    <row r="96" spans="2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topLeftCell="A3" workbookViewId="0">
      <selection activeCell="A3" sqref="A3"/>
    </sheetView>
  </sheetViews>
  <sheetFormatPr defaultRowHeight="15" x14ac:dyDescent="0.25"/>
  <cols>
    <col min="1" max="1" width="5.140625" style="14" customWidth="1"/>
    <col min="2" max="2" width="5" style="14" customWidth="1"/>
    <col min="3" max="3" width="56.140625" style="14" bestFit="1" customWidth="1"/>
    <col min="4" max="4" width="56.28515625" style="14" bestFit="1" customWidth="1"/>
    <col min="5" max="5" width="16" style="14" bestFit="1" customWidth="1"/>
    <col min="6" max="7" width="9.140625" style="14"/>
    <col min="8" max="8" width="16" style="14" bestFit="1" customWidth="1"/>
    <col min="9" max="10" width="9.140625" style="14"/>
    <col min="14" max="15" width="4.7109375" style="1" customWidth="1"/>
    <col min="16" max="17" width="64.7109375" bestFit="1" customWidth="1"/>
    <col min="18" max="18" width="16" bestFit="1" customWidth="1"/>
    <col min="19" max="19" width="7.140625" bestFit="1" customWidth="1"/>
    <col min="20" max="20" width="8.28515625" bestFit="1" customWidth="1"/>
    <col min="24" max="24" width="56.140625" style="14" bestFit="1" customWidth="1"/>
    <col min="25" max="25" width="56.28515625" style="14" bestFit="1" customWidth="1"/>
    <col min="26" max="26" width="11.5703125" style="14" bestFit="1" customWidth="1"/>
    <col min="27" max="28" width="9.140625" style="14"/>
    <col min="32" max="33" width="64.7109375" bestFit="1" customWidth="1"/>
    <col min="34" max="34" width="11.5703125" bestFit="1" customWidth="1"/>
    <col min="35" max="35" width="7.140625" bestFit="1" customWidth="1"/>
    <col min="36" max="36" width="8.28515625" bestFit="1" customWidth="1"/>
  </cols>
  <sheetData>
    <row r="1" spans="1:36" ht="18.75" x14ac:dyDescent="0.3">
      <c r="C1" s="39" t="s">
        <v>78</v>
      </c>
      <c r="D1" s="39"/>
      <c r="E1" s="39"/>
      <c r="F1" s="39"/>
      <c r="G1" s="39"/>
      <c r="H1" s="39"/>
      <c r="I1" s="39"/>
      <c r="J1" s="39"/>
      <c r="P1" s="39" t="s">
        <v>79</v>
      </c>
      <c r="Q1" s="39"/>
      <c r="R1" s="39"/>
      <c r="S1" s="39"/>
      <c r="T1" s="39"/>
      <c r="U1" s="22"/>
      <c r="V1" s="22"/>
      <c r="W1" s="22"/>
      <c r="X1" s="39" t="s">
        <v>80</v>
      </c>
      <c r="Y1" s="39"/>
      <c r="Z1" s="39"/>
      <c r="AA1" s="39"/>
      <c r="AB1" s="39"/>
      <c r="AF1" s="39" t="s">
        <v>81</v>
      </c>
      <c r="AG1" s="39"/>
      <c r="AH1" s="39"/>
      <c r="AI1" s="39"/>
      <c r="AJ1" s="39"/>
    </row>
    <row r="2" spans="1:36" x14ac:dyDescent="0.25">
      <c r="E2" s="40" t="s">
        <v>15</v>
      </c>
      <c r="F2" s="40"/>
      <c r="G2" s="40"/>
      <c r="H2" s="41" t="s">
        <v>16</v>
      </c>
      <c r="I2" s="41"/>
      <c r="J2" s="41"/>
      <c r="N2" s="14"/>
      <c r="O2" s="14"/>
      <c r="P2" s="14"/>
      <c r="Q2" s="14"/>
      <c r="R2" s="40" t="s">
        <v>15</v>
      </c>
      <c r="S2" s="40"/>
      <c r="T2" s="40"/>
      <c r="Z2" s="40" t="s">
        <v>15</v>
      </c>
      <c r="AA2" s="40"/>
      <c r="AB2" s="40"/>
      <c r="AF2" s="14"/>
      <c r="AG2" s="14"/>
      <c r="AH2" s="40" t="s">
        <v>15</v>
      </c>
      <c r="AI2" s="40"/>
      <c r="AJ2" s="40"/>
    </row>
    <row r="3" spans="1:36" x14ac:dyDescent="0.25">
      <c r="C3" s="23" t="s">
        <v>21</v>
      </c>
      <c r="D3" s="23" t="s">
        <v>22</v>
      </c>
      <c r="E3" s="24" t="s">
        <v>82</v>
      </c>
      <c r="F3" s="25">
        <v>2.5000000000000001E-2</v>
      </c>
      <c r="G3" s="25">
        <v>0.97499999999999998</v>
      </c>
      <c r="H3" s="15" t="s">
        <v>82</v>
      </c>
      <c r="I3" s="16">
        <v>2.5000000000000001E-2</v>
      </c>
      <c r="J3" s="16">
        <v>0.97499999999999998</v>
      </c>
      <c r="N3" s="14"/>
      <c r="O3" s="14"/>
      <c r="P3" s="23" t="s">
        <v>23</v>
      </c>
      <c r="Q3" s="23" t="s">
        <v>24</v>
      </c>
      <c r="R3" s="24" t="s">
        <v>82</v>
      </c>
      <c r="S3" s="25">
        <v>2.5000000000000001E-2</v>
      </c>
      <c r="T3" s="25">
        <v>0.97499999999999998</v>
      </c>
      <c r="X3" s="23" t="s">
        <v>21</v>
      </c>
      <c r="Y3" s="23" t="s">
        <v>22</v>
      </c>
      <c r="Z3" s="24" t="s">
        <v>83</v>
      </c>
      <c r="AA3" s="25">
        <v>2.5000000000000001E-2</v>
      </c>
      <c r="AB3" s="25">
        <v>0.97499999999999998</v>
      </c>
      <c r="AF3" s="23" t="s">
        <v>23</v>
      </c>
      <c r="AG3" s="23" t="s">
        <v>24</v>
      </c>
      <c r="AH3" s="24" t="s">
        <v>83</v>
      </c>
      <c r="AI3" s="25">
        <v>2.5000000000000001E-2</v>
      </c>
      <c r="AJ3" s="25">
        <v>0.97499999999999998</v>
      </c>
    </row>
    <row r="4" spans="1:36" x14ac:dyDescent="0.25">
      <c r="A4">
        <v>1</v>
      </c>
      <c r="B4">
        <v>2</v>
      </c>
      <c r="C4" s="5" t="str">
        <f>VLOOKUP(A4,'WinBUGS output'!A:C,3,FALSE)</f>
        <v>Pill placebo</v>
      </c>
      <c r="D4" s="5" t="str">
        <f>VLOOKUP(B4,'WinBUGS output'!A:C,3,FALSE)</f>
        <v>Any TCA</v>
      </c>
      <c r="E4" s="5" t="str">
        <f>FIXED('WinBUGS output'!N3,2)</f>
        <v>1.82</v>
      </c>
      <c r="F4" s="5" t="str">
        <f>FIXED('WinBUGS output'!M3,2)</f>
        <v>0.80</v>
      </c>
      <c r="G4" s="5" t="str">
        <f>FIXED('WinBUGS output'!O3,2)</f>
        <v>2.82</v>
      </c>
      <c r="H4"/>
      <c r="I4"/>
      <c r="J4"/>
      <c r="N4">
        <v>1</v>
      </c>
      <c r="O4">
        <v>2</v>
      </c>
      <c r="P4" s="5" t="str">
        <f>VLOOKUP('Direct lors'!N4,'WinBUGS output'!D:F,3,FALSE)</f>
        <v>Pill placebo</v>
      </c>
      <c r="Q4" s="5" t="str">
        <f>VLOOKUP('Direct lors'!O4,'WinBUGS output'!D:F,3,FALSE)</f>
        <v>TCA</v>
      </c>
      <c r="R4" s="5" t="str">
        <f>FIXED('WinBUGS output'!X3,2)</f>
        <v>1.81</v>
      </c>
      <c r="S4" s="5" t="str">
        <f>FIXED('WinBUGS output'!W3,2)</f>
        <v>1.11</v>
      </c>
      <c r="T4" s="5" t="str">
        <f>FIXED('WinBUGS output'!Y3,2)</f>
        <v>2.50</v>
      </c>
      <c r="X4" s="5" t="str">
        <f>C4</f>
        <v>Pill placebo</v>
      </c>
      <c r="Y4" s="5" t="str">
        <f>D4</f>
        <v>Any TCA</v>
      </c>
      <c r="Z4" s="5" t="str">
        <f>FIXED(EXP('WinBUGS output'!N3),2)</f>
        <v>6.19</v>
      </c>
      <c r="AA4" s="5" t="str">
        <f>FIXED(EXP('WinBUGS output'!M3),2)</f>
        <v>2.23</v>
      </c>
      <c r="AB4" s="5" t="str">
        <f>FIXED(EXP('WinBUGS output'!O3),2)</f>
        <v>16.74</v>
      </c>
      <c r="AF4" s="5" t="str">
        <f>P4</f>
        <v>Pill placebo</v>
      </c>
      <c r="AG4" s="5" t="str">
        <f>Q4</f>
        <v>TCA</v>
      </c>
      <c r="AH4" s="5" t="str">
        <f>FIXED(EXP('WinBUGS output'!X3),2)</f>
        <v>6.12</v>
      </c>
      <c r="AI4" s="5" t="str">
        <f>FIXED(EXP('WinBUGS output'!W3),2)</f>
        <v>3.04</v>
      </c>
      <c r="AJ4" s="5" t="str">
        <f>FIXED(EXP('WinBUGS output'!Y3),2)</f>
        <v>12.18</v>
      </c>
    </row>
    <row r="5" spans="1:36" x14ac:dyDescent="0.25">
      <c r="A5">
        <v>1</v>
      </c>
      <c r="B5">
        <v>3</v>
      </c>
      <c r="C5" s="5" t="str">
        <f>VLOOKUP(A5,'WinBUGS output'!A:C,3,FALSE)</f>
        <v>Pill placebo</v>
      </c>
      <c r="D5" s="5" t="str">
        <f>VLOOKUP(B5,'WinBUGS output'!A:C,3,FALSE)</f>
        <v>Amitriptyline</v>
      </c>
      <c r="E5" s="5" t="str">
        <f>FIXED('WinBUGS output'!N4,2)</f>
        <v>1.78</v>
      </c>
      <c r="F5" s="5" t="str">
        <f>FIXED('WinBUGS output'!M4,2)</f>
        <v>1.19</v>
      </c>
      <c r="G5" s="5" t="str">
        <f>FIXED('WinBUGS output'!O4,2)</f>
        <v>2.40</v>
      </c>
      <c r="H5" t="s">
        <v>180</v>
      </c>
      <c r="I5" t="s">
        <v>181</v>
      </c>
      <c r="J5" t="s">
        <v>182</v>
      </c>
      <c r="N5">
        <v>1</v>
      </c>
      <c r="O5">
        <v>3</v>
      </c>
      <c r="P5" s="5" t="str">
        <f>VLOOKUP('Direct lors'!N5,'WinBUGS output'!D:F,3,FALSE)</f>
        <v>Pill placebo</v>
      </c>
      <c r="Q5" s="5" t="str">
        <f>VLOOKUP('Direct lors'!O5,'WinBUGS output'!D:F,3,FALSE)</f>
        <v>SSRI</v>
      </c>
      <c r="R5" s="5" t="str">
        <f>FIXED('WinBUGS output'!X4,2)</f>
        <v>1.26</v>
      </c>
      <c r="S5" s="5" t="str">
        <f>FIXED('WinBUGS output'!W4,2)</f>
        <v>0.64</v>
      </c>
      <c r="T5" s="5" t="str">
        <f>FIXED('WinBUGS output'!Y4,2)</f>
        <v>1.97</v>
      </c>
      <c r="X5" s="5" t="str">
        <f t="shared" ref="X5:X68" si="0">C5</f>
        <v>Pill placebo</v>
      </c>
      <c r="Y5" s="5" t="str">
        <f t="shared" ref="Y5:Y68" si="1">D5</f>
        <v>Amitriptyline</v>
      </c>
      <c r="Z5" s="5" t="str">
        <f>FIXED(EXP('WinBUGS output'!N4),2)</f>
        <v>5.93</v>
      </c>
      <c r="AA5" s="5" t="str">
        <f>FIXED(EXP('WinBUGS output'!M4),2)</f>
        <v>3.27</v>
      </c>
      <c r="AB5" s="5" t="str">
        <f>FIXED(EXP('WinBUGS output'!O4),2)</f>
        <v>10.98</v>
      </c>
      <c r="AF5" s="5" t="str">
        <f t="shared" ref="AF5:AF18" si="2">P5</f>
        <v>Pill placebo</v>
      </c>
      <c r="AG5" s="5" t="str">
        <f t="shared" ref="AG5:AG18" si="3">Q5</f>
        <v>SSRI</v>
      </c>
      <c r="AH5" s="5" t="str">
        <f>FIXED(EXP('WinBUGS output'!X4),2)</f>
        <v>3.54</v>
      </c>
      <c r="AI5" s="5" t="str">
        <f>FIXED(EXP('WinBUGS output'!W4),2)</f>
        <v>1.89</v>
      </c>
      <c r="AJ5" s="5" t="str">
        <f>FIXED(EXP('WinBUGS output'!Y4),2)</f>
        <v>7.14</v>
      </c>
    </row>
    <row r="6" spans="1:36" x14ac:dyDescent="0.25">
      <c r="A6">
        <v>1</v>
      </c>
      <c r="B6">
        <v>4</v>
      </c>
      <c r="C6" s="5" t="str">
        <f>VLOOKUP(A6,'WinBUGS output'!A:C,3,FALSE)</f>
        <v>Pill placebo</v>
      </c>
      <c r="D6" s="5" t="str">
        <f>VLOOKUP(B6,'WinBUGS output'!A:C,3,FALSE)</f>
        <v>Imipramine</v>
      </c>
      <c r="E6" s="5" t="str">
        <f>FIXED('WinBUGS output'!N5,2)</f>
        <v>1.92</v>
      </c>
      <c r="F6" s="5" t="str">
        <f>FIXED('WinBUGS output'!M5,2)</f>
        <v>1.35</v>
      </c>
      <c r="G6" s="5" t="str">
        <f>FIXED('WinBUGS output'!O5,2)</f>
        <v>2.54</v>
      </c>
      <c r="H6" t="s">
        <v>183</v>
      </c>
      <c r="I6" t="s">
        <v>184</v>
      </c>
      <c r="J6" t="s">
        <v>185</v>
      </c>
      <c r="N6">
        <v>1</v>
      </c>
      <c r="O6">
        <v>4</v>
      </c>
      <c r="P6" s="5" t="str">
        <f>VLOOKUP('Direct lors'!N6,'WinBUGS output'!D:F,3,FALSE)</f>
        <v>Pill placebo</v>
      </c>
      <c r="Q6" s="5" t="str">
        <f>VLOOKUP('Direct lors'!O6,'WinBUGS output'!D:F,3,FALSE)</f>
        <v>Mirtazapine</v>
      </c>
      <c r="R6" s="5" t="str">
        <f>FIXED('WinBUGS output'!X5,2)</f>
        <v>1.80</v>
      </c>
      <c r="S6" s="5" t="str">
        <f>FIXED('WinBUGS output'!W5,2)</f>
        <v>0.92</v>
      </c>
      <c r="T6" s="5" t="str">
        <f>FIXED('WinBUGS output'!Y5,2)</f>
        <v>2.73</v>
      </c>
      <c r="X6" s="5" t="str">
        <f t="shared" si="0"/>
        <v>Pill placebo</v>
      </c>
      <c r="Y6" s="5" t="str">
        <f t="shared" si="1"/>
        <v>Imipramine</v>
      </c>
      <c r="Z6" s="5" t="str">
        <f>FIXED(EXP('WinBUGS output'!N5),2)</f>
        <v>6.85</v>
      </c>
      <c r="AA6" s="5" t="str">
        <f>FIXED(EXP('WinBUGS output'!M5),2)</f>
        <v>3.84</v>
      </c>
      <c r="AB6" s="5" t="str">
        <f>FIXED(EXP('WinBUGS output'!O5),2)</f>
        <v>12.63</v>
      </c>
      <c r="AF6" s="5" t="str">
        <f t="shared" si="2"/>
        <v>Pill placebo</v>
      </c>
      <c r="AG6" s="5" t="str">
        <f t="shared" si="3"/>
        <v>Mirtazapine</v>
      </c>
      <c r="AH6" s="5" t="str">
        <f>FIXED(EXP('WinBUGS output'!X5),2)</f>
        <v>6.06</v>
      </c>
      <c r="AI6" s="5" t="str">
        <f>FIXED(EXP('WinBUGS output'!W5),2)</f>
        <v>2.52</v>
      </c>
      <c r="AJ6" s="5" t="str">
        <f>FIXED(EXP('WinBUGS output'!Y5),2)</f>
        <v>15.30</v>
      </c>
    </row>
    <row r="7" spans="1:36" x14ac:dyDescent="0.25">
      <c r="A7">
        <v>1</v>
      </c>
      <c r="B7">
        <v>5</v>
      </c>
      <c r="C7" s="5" t="str">
        <f>VLOOKUP(A7,'WinBUGS output'!A:C,3,FALSE)</f>
        <v>Pill placebo</v>
      </c>
      <c r="D7" s="5" t="str">
        <f>VLOOKUP(B7,'WinBUGS output'!A:C,3,FALSE)</f>
        <v>Lofepramine</v>
      </c>
      <c r="E7" s="5" t="str">
        <f>FIXED('WinBUGS output'!N6,2)</f>
        <v>1.72</v>
      </c>
      <c r="F7" s="5" t="str">
        <f>FIXED('WinBUGS output'!M6,2)</f>
        <v>0.76</v>
      </c>
      <c r="G7" s="5" t="str">
        <f>FIXED('WinBUGS output'!O6,2)</f>
        <v>2.56</v>
      </c>
      <c r="H7" t="s">
        <v>186</v>
      </c>
      <c r="I7" t="s">
        <v>187</v>
      </c>
      <c r="J7" t="s">
        <v>188</v>
      </c>
      <c r="N7">
        <v>1</v>
      </c>
      <c r="O7">
        <v>5</v>
      </c>
      <c r="P7" s="5" t="str">
        <f>VLOOKUP('Direct lors'!N7,'WinBUGS output'!D:F,3,FALSE)</f>
        <v>Pill placebo</v>
      </c>
      <c r="Q7" s="5" t="str">
        <f>VLOOKUP('Direct lors'!O7,'WinBUGS output'!D:F,3,FALSE)</f>
        <v>Cognitive and cognitive behavioural therapies (individual) [CBT/CT]</v>
      </c>
      <c r="R7" s="5" t="str">
        <f>FIXED('WinBUGS output'!X6,2)</f>
        <v>-1.32</v>
      </c>
      <c r="S7" s="5" t="str">
        <f>FIXED('WinBUGS output'!W6,2)</f>
        <v>-5.29</v>
      </c>
      <c r="T7" s="5" t="str">
        <f>FIXED('WinBUGS output'!Y6,2)</f>
        <v>1.90</v>
      </c>
      <c r="X7" s="5" t="str">
        <f t="shared" si="0"/>
        <v>Pill placebo</v>
      </c>
      <c r="Y7" s="5" t="str">
        <f t="shared" si="1"/>
        <v>Lofepramine</v>
      </c>
      <c r="Z7" s="5" t="str">
        <f>FIXED(EXP('WinBUGS output'!N6),2)</f>
        <v>5.59</v>
      </c>
      <c r="AA7" s="5" t="str">
        <f>FIXED(EXP('WinBUGS output'!M6),2)</f>
        <v>2.14</v>
      </c>
      <c r="AB7" s="5" t="str">
        <f>FIXED(EXP('WinBUGS output'!O6),2)</f>
        <v>12.97</v>
      </c>
      <c r="AF7" s="5" t="str">
        <f t="shared" si="2"/>
        <v>Pill placebo</v>
      </c>
      <c r="AG7" s="5" t="str">
        <f t="shared" si="3"/>
        <v>Cognitive and cognitive behavioural therapies (individual) [CBT/CT]</v>
      </c>
      <c r="AH7" s="5" t="str">
        <f>FIXED(EXP('WinBUGS output'!X6),2)</f>
        <v>0.27</v>
      </c>
      <c r="AI7" s="5" t="str">
        <f>FIXED(EXP('WinBUGS output'!W6),2)</f>
        <v>0.01</v>
      </c>
      <c r="AJ7" s="5" t="str">
        <f>FIXED(EXP('WinBUGS output'!Y6),2)</f>
        <v>6.69</v>
      </c>
    </row>
    <row r="8" spans="1:36" x14ac:dyDescent="0.25">
      <c r="A8">
        <v>1</v>
      </c>
      <c r="B8">
        <v>6</v>
      </c>
      <c r="C8" s="5" t="str">
        <f>VLOOKUP(A8,'WinBUGS output'!A:C,3,FALSE)</f>
        <v>Pill placebo</v>
      </c>
      <c r="D8" s="5" t="str">
        <f>VLOOKUP(B8,'WinBUGS output'!A:C,3,FALSE)</f>
        <v>Citalopram</v>
      </c>
      <c r="E8" s="5" t="str">
        <f>FIXED('WinBUGS output'!N7,2)</f>
        <v>1.41</v>
      </c>
      <c r="F8" s="5" t="str">
        <f>FIXED('WinBUGS output'!M7,2)</f>
        <v>0.71</v>
      </c>
      <c r="G8" s="5" t="str">
        <f>FIXED('WinBUGS output'!O7,2)</f>
        <v>2.23</v>
      </c>
      <c r="H8" t="s">
        <v>189</v>
      </c>
      <c r="I8" t="s">
        <v>190</v>
      </c>
      <c r="J8" t="s">
        <v>191</v>
      </c>
      <c r="N8">
        <v>1</v>
      </c>
      <c r="O8">
        <v>6</v>
      </c>
      <c r="P8" s="5" t="str">
        <f>VLOOKUP('Direct lors'!N8,'WinBUGS output'!D:F,3,FALSE)</f>
        <v>Pill placebo</v>
      </c>
      <c r="Q8" s="5" t="str">
        <f>VLOOKUP('Direct lors'!O8,'WinBUGS output'!D:F,3,FALSE)</f>
        <v>Combined (Cognitive and cognitive behavioural therapies individual + AD)</v>
      </c>
      <c r="R8" s="5" t="str">
        <f>FIXED('WinBUGS output'!X7,2)</f>
        <v>0.49</v>
      </c>
      <c r="S8" s="5" t="str">
        <f>FIXED('WinBUGS output'!W7,2)</f>
        <v>-2.68</v>
      </c>
      <c r="T8" s="5" t="str">
        <f>FIXED('WinBUGS output'!Y7,2)</f>
        <v>3.37</v>
      </c>
      <c r="X8" s="5" t="str">
        <f t="shared" si="0"/>
        <v>Pill placebo</v>
      </c>
      <c r="Y8" s="5" t="str">
        <f t="shared" si="1"/>
        <v>Citalopram</v>
      </c>
      <c r="Z8" s="5" t="str">
        <f>FIXED(EXP('WinBUGS output'!N7),2)</f>
        <v>4.08</v>
      </c>
      <c r="AA8" s="5" t="str">
        <f>FIXED(EXP('WinBUGS output'!M7),2)</f>
        <v>2.03</v>
      </c>
      <c r="AB8" s="5" t="str">
        <f>FIXED(EXP('WinBUGS output'!O7),2)</f>
        <v>9.25</v>
      </c>
      <c r="AF8" s="5" t="str">
        <f t="shared" si="2"/>
        <v>Pill placebo</v>
      </c>
      <c r="AG8" s="5" t="str">
        <f t="shared" si="3"/>
        <v>Combined (Cognitive and cognitive behavioural therapies individual + AD)</v>
      </c>
      <c r="AH8" s="5" t="str">
        <f>FIXED(EXP('WinBUGS output'!X7),2)</f>
        <v>1.63</v>
      </c>
      <c r="AI8" s="5" t="str">
        <f>FIXED(EXP('WinBUGS output'!W7),2)</f>
        <v>0.07</v>
      </c>
      <c r="AJ8" s="5" t="str">
        <f>FIXED(EXP('WinBUGS output'!Y7),2)</f>
        <v>29.11</v>
      </c>
    </row>
    <row r="9" spans="1:36" x14ac:dyDescent="0.25">
      <c r="A9">
        <v>1</v>
      </c>
      <c r="B9">
        <v>7</v>
      </c>
      <c r="C9" s="5" t="str">
        <f>VLOOKUP(A9,'WinBUGS output'!A:C,3,FALSE)</f>
        <v>Pill placebo</v>
      </c>
      <c r="D9" s="5" t="str">
        <f>VLOOKUP(B9,'WinBUGS output'!A:C,3,FALSE)</f>
        <v>Escitalopram</v>
      </c>
      <c r="E9" s="5" t="str">
        <f>FIXED('WinBUGS output'!N8,2)</f>
        <v>1.27</v>
      </c>
      <c r="F9" s="5" t="str">
        <f>FIXED('WinBUGS output'!M8,2)</f>
        <v>0.56</v>
      </c>
      <c r="G9" s="5" t="str">
        <f>FIXED('WinBUGS output'!O8,2)</f>
        <v>2.06</v>
      </c>
      <c r="H9" t="s">
        <v>192</v>
      </c>
      <c r="I9" t="s">
        <v>193</v>
      </c>
      <c r="J9" t="s">
        <v>194</v>
      </c>
      <c r="N9">
        <v>2</v>
      </c>
      <c r="O9">
        <v>3</v>
      </c>
      <c r="P9" s="5" t="str">
        <f>VLOOKUP('Direct lors'!N9,'WinBUGS output'!D:F,3,FALSE)</f>
        <v>TCA</v>
      </c>
      <c r="Q9" s="5" t="str">
        <f>VLOOKUP('Direct lors'!O9,'WinBUGS output'!D:F,3,FALSE)</f>
        <v>SSRI</v>
      </c>
      <c r="R9" s="5" t="str">
        <f>FIXED('WinBUGS output'!X8,2)</f>
        <v>-0.54</v>
      </c>
      <c r="S9" s="5" t="str">
        <f>FIXED('WinBUGS output'!W8,2)</f>
        <v>-1.39</v>
      </c>
      <c r="T9" s="5" t="str">
        <f>FIXED('WinBUGS output'!Y8,2)</f>
        <v>0.35</v>
      </c>
      <c r="X9" s="5" t="str">
        <f t="shared" si="0"/>
        <v>Pill placebo</v>
      </c>
      <c r="Y9" s="5" t="str">
        <f t="shared" si="1"/>
        <v>Escitalopram</v>
      </c>
      <c r="Z9" s="5" t="str">
        <f>FIXED(EXP('WinBUGS output'!N8),2)</f>
        <v>3.56</v>
      </c>
      <c r="AA9" s="5" t="str">
        <f>FIXED(EXP('WinBUGS output'!M8),2)</f>
        <v>1.76</v>
      </c>
      <c r="AB9" s="5" t="str">
        <f>FIXED(EXP('WinBUGS output'!O8),2)</f>
        <v>7.85</v>
      </c>
      <c r="AF9" s="5" t="str">
        <f t="shared" si="2"/>
        <v>TCA</v>
      </c>
      <c r="AG9" s="5" t="str">
        <f t="shared" si="3"/>
        <v>SSRI</v>
      </c>
      <c r="AH9" s="5" t="str">
        <f>FIXED(EXP('WinBUGS output'!X8),2)</f>
        <v>0.58</v>
      </c>
      <c r="AI9" s="5" t="str">
        <f>FIXED(EXP('WinBUGS output'!W8),2)</f>
        <v>0.25</v>
      </c>
      <c r="AJ9" s="5" t="str">
        <f>FIXED(EXP('WinBUGS output'!Y8),2)</f>
        <v>1.42</v>
      </c>
    </row>
    <row r="10" spans="1:36" x14ac:dyDescent="0.25">
      <c r="A10">
        <v>1</v>
      </c>
      <c r="B10">
        <v>8</v>
      </c>
      <c r="C10" s="5" t="str">
        <f>VLOOKUP(A10,'WinBUGS output'!A:C,3,FALSE)</f>
        <v>Pill placebo</v>
      </c>
      <c r="D10" s="5" t="str">
        <f>VLOOKUP(B10,'WinBUGS output'!A:C,3,FALSE)</f>
        <v>Fluoxetine</v>
      </c>
      <c r="E10" s="5" t="str">
        <f>FIXED('WinBUGS output'!N9,2)</f>
        <v>1.06</v>
      </c>
      <c r="F10" s="5" t="str">
        <f>FIXED('WinBUGS output'!M9,2)</f>
        <v>0.52</v>
      </c>
      <c r="G10" s="5" t="str">
        <f>FIXED('WinBUGS output'!O9,2)</f>
        <v>1.66</v>
      </c>
      <c r="H10" t="s">
        <v>195</v>
      </c>
      <c r="I10" t="s">
        <v>196</v>
      </c>
      <c r="J10" t="s">
        <v>197</v>
      </c>
      <c r="N10">
        <v>2</v>
      </c>
      <c r="O10">
        <v>4</v>
      </c>
      <c r="P10" s="5" t="str">
        <f>VLOOKUP('Direct lors'!N10,'WinBUGS output'!D:F,3,FALSE)</f>
        <v>TCA</v>
      </c>
      <c r="Q10" s="5" t="str">
        <f>VLOOKUP('Direct lors'!O10,'WinBUGS output'!D:F,3,FALSE)</f>
        <v>Mirtazapine</v>
      </c>
      <c r="R10" s="5" t="str">
        <f>FIXED('WinBUGS output'!X9,2)</f>
        <v>0.00</v>
      </c>
      <c r="S10" s="5" t="str">
        <f>FIXED('WinBUGS output'!W9,2)</f>
        <v>-1.01</v>
      </c>
      <c r="T10" s="5" t="str">
        <f>FIXED('WinBUGS output'!Y9,2)</f>
        <v>1.02</v>
      </c>
      <c r="X10" s="5" t="str">
        <f t="shared" si="0"/>
        <v>Pill placebo</v>
      </c>
      <c r="Y10" s="5" t="str">
        <f t="shared" si="1"/>
        <v>Fluoxetine</v>
      </c>
      <c r="Z10" s="5" t="str">
        <f>FIXED(EXP('WinBUGS output'!N9),2)</f>
        <v>2.89</v>
      </c>
      <c r="AA10" s="5" t="str">
        <f>FIXED(EXP('WinBUGS output'!M9),2)</f>
        <v>1.68</v>
      </c>
      <c r="AB10" s="5" t="str">
        <f>FIXED(EXP('WinBUGS output'!O9),2)</f>
        <v>5.24</v>
      </c>
      <c r="AF10" s="5" t="str">
        <f t="shared" si="2"/>
        <v>TCA</v>
      </c>
      <c r="AG10" s="5" t="str">
        <f t="shared" si="3"/>
        <v>Mirtazapine</v>
      </c>
      <c r="AH10" s="5" t="str">
        <f>FIXED(EXP('WinBUGS output'!X9),2)</f>
        <v>1.00</v>
      </c>
      <c r="AI10" s="5" t="str">
        <f>FIXED(EXP('WinBUGS output'!W9),2)</f>
        <v>0.37</v>
      </c>
      <c r="AJ10" s="5" t="str">
        <f>FIXED(EXP('WinBUGS output'!Y9),2)</f>
        <v>2.77</v>
      </c>
    </row>
    <row r="11" spans="1:36" x14ac:dyDescent="0.25">
      <c r="A11">
        <v>1</v>
      </c>
      <c r="B11">
        <v>9</v>
      </c>
      <c r="C11" s="5" t="str">
        <f>VLOOKUP(A11,'WinBUGS output'!A:C,3,FALSE)</f>
        <v>Pill placebo</v>
      </c>
      <c r="D11" s="5" t="str">
        <f>VLOOKUP(B11,'WinBUGS output'!A:C,3,FALSE)</f>
        <v>Sertraline</v>
      </c>
      <c r="E11" s="5" t="str">
        <f>FIXED('WinBUGS output'!N10,2)</f>
        <v>1.30</v>
      </c>
      <c r="F11" s="5" t="str">
        <f>FIXED('WinBUGS output'!M10,2)</f>
        <v>0.53</v>
      </c>
      <c r="G11" s="5" t="str">
        <f>FIXED('WinBUGS output'!O10,2)</f>
        <v>2.19</v>
      </c>
      <c r="H11" t="s">
        <v>198</v>
      </c>
      <c r="I11" t="s">
        <v>199</v>
      </c>
      <c r="J11" t="s">
        <v>200</v>
      </c>
      <c r="N11">
        <v>2</v>
      </c>
      <c r="O11">
        <v>5</v>
      </c>
      <c r="P11" s="5" t="str">
        <f>VLOOKUP('Direct lors'!N11,'WinBUGS output'!D:F,3,FALSE)</f>
        <v>TCA</v>
      </c>
      <c r="Q11" s="5" t="str">
        <f>VLOOKUP('Direct lors'!O11,'WinBUGS output'!D:F,3,FALSE)</f>
        <v>Cognitive and cognitive behavioural therapies (individual) [CBT/CT]</v>
      </c>
      <c r="R11" s="5" t="str">
        <f>FIXED('WinBUGS output'!X10,2)</f>
        <v>-3.12</v>
      </c>
      <c r="S11" s="5" t="str">
        <f>FIXED('WinBUGS output'!W10,2)</f>
        <v>-7.10</v>
      </c>
      <c r="T11" s="5" t="str">
        <f>FIXED('WinBUGS output'!Y10,2)</f>
        <v>0.06</v>
      </c>
      <c r="X11" s="5" t="str">
        <f t="shared" si="0"/>
        <v>Pill placebo</v>
      </c>
      <c r="Y11" s="5" t="str">
        <f t="shared" si="1"/>
        <v>Sertraline</v>
      </c>
      <c r="Z11" s="5" t="str">
        <f>FIXED(EXP('WinBUGS output'!N10),2)</f>
        <v>3.68</v>
      </c>
      <c r="AA11" s="5" t="str">
        <f>FIXED(EXP('WinBUGS output'!M10),2)</f>
        <v>1.69</v>
      </c>
      <c r="AB11" s="5" t="str">
        <f>FIXED(EXP('WinBUGS output'!O10),2)</f>
        <v>8.95</v>
      </c>
      <c r="AF11" s="5" t="str">
        <f t="shared" si="2"/>
        <v>TCA</v>
      </c>
      <c r="AG11" s="5" t="str">
        <f t="shared" si="3"/>
        <v>Cognitive and cognitive behavioural therapies (individual) [CBT/CT]</v>
      </c>
      <c r="AH11" s="5" t="str">
        <f>FIXED(EXP('WinBUGS output'!X10),2)</f>
        <v>0.04</v>
      </c>
      <c r="AI11" s="5" t="str">
        <f>FIXED(EXP('WinBUGS output'!W10),2)</f>
        <v>0.00</v>
      </c>
      <c r="AJ11" s="5" t="str">
        <f>FIXED(EXP('WinBUGS output'!Y10),2)</f>
        <v>1.07</v>
      </c>
    </row>
    <row r="12" spans="1:36" x14ac:dyDescent="0.25">
      <c r="A12">
        <v>1</v>
      </c>
      <c r="B12">
        <v>10</v>
      </c>
      <c r="C12" s="5" t="str">
        <f>VLOOKUP(A12,'WinBUGS output'!A:C,3,FALSE)</f>
        <v>Pill placebo</v>
      </c>
      <c r="D12" s="5" t="str">
        <f>VLOOKUP(B12,'WinBUGS output'!A:C,3,FALSE)</f>
        <v>Mirtazapine</v>
      </c>
      <c r="E12" s="5" t="str">
        <f>FIXED('WinBUGS output'!N11,2)</f>
        <v>1.80</v>
      </c>
      <c r="F12" s="5" t="str">
        <f>FIXED('WinBUGS output'!M11,2)</f>
        <v>0.92</v>
      </c>
      <c r="G12" s="5" t="str">
        <f>FIXED('WinBUGS output'!O11,2)</f>
        <v>2.73</v>
      </c>
      <c r="H12" t="s">
        <v>201</v>
      </c>
      <c r="I12" t="s">
        <v>202</v>
      </c>
      <c r="J12" t="s">
        <v>203</v>
      </c>
      <c r="N12">
        <v>2</v>
      </c>
      <c r="O12">
        <v>6</v>
      </c>
      <c r="P12" s="5" t="str">
        <f>VLOOKUP('Direct lors'!N12,'WinBUGS output'!D:F,3,FALSE)</f>
        <v>TCA</v>
      </c>
      <c r="Q12" s="5" t="str">
        <f>VLOOKUP('Direct lors'!O12,'WinBUGS output'!D:F,3,FALSE)</f>
        <v>Combined (Cognitive and cognitive behavioural therapies individual + AD)</v>
      </c>
      <c r="R12" s="5" t="str">
        <f>FIXED('WinBUGS output'!X11,2)</f>
        <v>-1.32</v>
      </c>
      <c r="S12" s="5" t="str">
        <f>FIXED('WinBUGS output'!W11,2)</f>
        <v>-4.51</v>
      </c>
      <c r="T12" s="5" t="str">
        <f>FIXED('WinBUGS output'!Y11,2)</f>
        <v>1.58</v>
      </c>
      <c r="X12" s="5" t="str">
        <f t="shared" si="0"/>
        <v>Pill placebo</v>
      </c>
      <c r="Y12" s="5" t="str">
        <f t="shared" si="1"/>
        <v>Mirtazapine</v>
      </c>
      <c r="Z12" s="5" t="str">
        <f>FIXED(EXP('WinBUGS output'!N11),2)</f>
        <v>6.06</v>
      </c>
      <c r="AA12" s="5" t="str">
        <f>FIXED(EXP('WinBUGS output'!M11),2)</f>
        <v>2.52</v>
      </c>
      <c r="AB12" s="5" t="str">
        <f>FIXED(EXP('WinBUGS output'!O11),2)</f>
        <v>15.30</v>
      </c>
      <c r="AF12" s="5" t="str">
        <f t="shared" si="2"/>
        <v>TCA</v>
      </c>
      <c r="AG12" s="5" t="str">
        <f t="shared" si="3"/>
        <v>Combined (Cognitive and cognitive behavioural therapies individual + AD)</v>
      </c>
      <c r="AH12" s="5" t="str">
        <f>FIXED(EXP('WinBUGS output'!X11),2)</f>
        <v>0.27</v>
      </c>
      <c r="AI12" s="5" t="str">
        <f>FIXED(EXP('WinBUGS output'!W11),2)</f>
        <v>0.01</v>
      </c>
      <c r="AJ12" s="5" t="str">
        <f>FIXED(EXP('WinBUGS output'!Y11),2)</f>
        <v>4.83</v>
      </c>
    </row>
    <row r="13" spans="1:36" x14ac:dyDescent="0.25">
      <c r="A13">
        <v>1</v>
      </c>
      <c r="B13">
        <v>11</v>
      </c>
      <c r="C13" s="5" t="str">
        <f>VLOOKUP(A13,'WinBUGS output'!A:C,3,FALSE)</f>
        <v>Pill placebo</v>
      </c>
      <c r="D13" s="5" t="str">
        <f>VLOOKUP(B13,'WinBUGS output'!A:C,3,FALSE)</f>
        <v>CBT individual (under 15 sessions)</v>
      </c>
      <c r="E13" s="5" t="str">
        <f>FIXED('WinBUGS output'!N12,2)</f>
        <v>-1.33</v>
      </c>
      <c r="F13" s="5" t="str">
        <f>FIXED('WinBUGS output'!M12,2)</f>
        <v>-5.31</v>
      </c>
      <c r="G13" s="5" t="str">
        <f>FIXED('WinBUGS output'!O12,2)</f>
        <v>1.92</v>
      </c>
      <c r="H13"/>
      <c r="I13"/>
      <c r="J13"/>
      <c r="N13">
        <v>3</v>
      </c>
      <c r="O13">
        <v>4</v>
      </c>
      <c r="P13" s="5" t="str">
        <f>VLOOKUP('Direct lors'!N13,'WinBUGS output'!D:F,3,FALSE)</f>
        <v>SSRI</v>
      </c>
      <c r="Q13" s="5" t="str">
        <f>VLOOKUP('Direct lors'!O13,'WinBUGS output'!D:F,3,FALSE)</f>
        <v>Mirtazapine</v>
      </c>
      <c r="R13" s="5" t="str">
        <f>FIXED('WinBUGS output'!X12,2)</f>
        <v>0.54</v>
      </c>
      <c r="S13" s="5" t="str">
        <f>FIXED('WinBUGS output'!W12,2)</f>
        <v>-0.45</v>
      </c>
      <c r="T13" s="5" t="str">
        <f>FIXED('WinBUGS output'!Y12,2)</f>
        <v>1.52</v>
      </c>
      <c r="X13" s="5" t="str">
        <f t="shared" si="0"/>
        <v>Pill placebo</v>
      </c>
      <c r="Y13" s="5" t="str">
        <f t="shared" si="1"/>
        <v>CBT individual (under 15 sessions)</v>
      </c>
      <c r="Z13" s="5" t="str">
        <f>FIXED(EXP('WinBUGS output'!N12),2)</f>
        <v>0.27</v>
      </c>
      <c r="AA13" s="5" t="str">
        <f>FIXED(EXP('WinBUGS output'!M12),2)</f>
        <v>0.00</v>
      </c>
      <c r="AB13" s="5" t="str">
        <f>FIXED(EXP('WinBUGS output'!O12),2)</f>
        <v>6.82</v>
      </c>
      <c r="AF13" s="5" t="str">
        <f t="shared" si="2"/>
        <v>SSRI</v>
      </c>
      <c r="AG13" s="5" t="str">
        <f t="shared" si="3"/>
        <v>Mirtazapine</v>
      </c>
      <c r="AH13" s="5" t="str">
        <f>FIXED(EXP('WinBUGS output'!X12),2)</f>
        <v>1.71</v>
      </c>
      <c r="AI13" s="5" t="str">
        <f>FIXED(EXP('WinBUGS output'!W12),2)</f>
        <v>0.64</v>
      </c>
      <c r="AJ13" s="5" t="str">
        <f>FIXED(EXP('WinBUGS output'!Y12),2)</f>
        <v>4.56</v>
      </c>
    </row>
    <row r="14" spans="1:36" x14ac:dyDescent="0.25">
      <c r="A14">
        <v>1</v>
      </c>
      <c r="B14">
        <v>12</v>
      </c>
      <c r="C14" s="5" t="str">
        <f>VLOOKUP(A14,'WinBUGS output'!A:C,3,FALSE)</f>
        <v>Pill placebo</v>
      </c>
      <c r="D14" s="5" t="str">
        <f>VLOOKUP(B14,'WinBUGS output'!A:C,3,FALSE)</f>
        <v>CBT individual (over 15 sessions)</v>
      </c>
      <c r="E14" s="5" t="str">
        <f>FIXED('WinBUGS output'!N13,2)</f>
        <v>-1.30</v>
      </c>
      <c r="F14" s="5" t="str">
        <f>FIXED('WinBUGS output'!M13,2)</f>
        <v>-5.28</v>
      </c>
      <c r="G14" s="5" t="str">
        <f>FIXED('WinBUGS output'!O13,2)</f>
        <v>1.87</v>
      </c>
      <c r="H14"/>
      <c r="I14"/>
      <c r="J14"/>
      <c r="N14">
        <v>3</v>
      </c>
      <c r="O14">
        <v>5</v>
      </c>
      <c r="P14" s="5" t="str">
        <f>VLOOKUP('Direct lors'!N14,'WinBUGS output'!D:F,3,FALSE)</f>
        <v>SSRI</v>
      </c>
      <c r="Q14" s="5" t="str">
        <f>VLOOKUP('Direct lors'!O14,'WinBUGS output'!D:F,3,FALSE)</f>
        <v>Cognitive and cognitive behavioural therapies (individual) [CBT/CT]</v>
      </c>
      <c r="R14" s="5" t="str">
        <f>FIXED('WinBUGS output'!X13,2)</f>
        <v>-2.59</v>
      </c>
      <c r="S14" s="5" t="str">
        <f>FIXED('WinBUGS output'!W13,2)</f>
        <v>-6.58</v>
      </c>
      <c r="T14" s="5" t="str">
        <f>FIXED('WinBUGS output'!Y13,2)</f>
        <v>0.63</v>
      </c>
      <c r="X14" s="5" t="str">
        <f t="shared" si="0"/>
        <v>Pill placebo</v>
      </c>
      <c r="Y14" s="5" t="str">
        <f t="shared" si="1"/>
        <v>CBT individual (over 15 sessions)</v>
      </c>
      <c r="Z14" s="5" t="str">
        <f>FIXED(EXP('WinBUGS output'!N13),2)</f>
        <v>0.27</v>
      </c>
      <c r="AA14" s="5" t="str">
        <f>FIXED(EXP('WinBUGS output'!M13),2)</f>
        <v>0.01</v>
      </c>
      <c r="AB14" s="5" t="str">
        <f>FIXED(EXP('WinBUGS output'!O13),2)</f>
        <v>6.49</v>
      </c>
      <c r="AF14" s="5" t="str">
        <f t="shared" si="2"/>
        <v>SSRI</v>
      </c>
      <c r="AG14" s="5" t="str">
        <f t="shared" si="3"/>
        <v>Cognitive and cognitive behavioural therapies (individual) [CBT/CT]</v>
      </c>
      <c r="AH14" s="5" t="str">
        <f>FIXED(EXP('WinBUGS output'!X13),2)</f>
        <v>0.08</v>
      </c>
      <c r="AI14" s="5" t="str">
        <f>FIXED(EXP('WinBUGS output'!W13),2)</f>
        <v>0.00</v>
      </c>
      <c r="AJ14" s="5" t="str">
        <f>FIXED(EXP('WinBUGS output'!Y13),2)</f>
        <v>1.87</v>
      </c>
    </row>
    <row r="15" spans="1:36" x14ac:dyDescent="0.25">
      <c r="A15">
        <v>1</v>
      </c>
      <c r="B15">
        <v>13</v>
      </c>
      <c r="C15" s="5" t="str">
        <f>VLOOKUP(A15,'WinBUGS output'!A:C,3,FALSE)</f>
        <v>Pill placebo</v>
      </c>
      <c r="D15" s="5" t="str">
        <f>VLOOKUP(B15,'WinBUGS output'!A:C,3,FALSE)</f>
        <v>CBT individual (under 15 sessions) + escitalopram</v>
      </c>
      <c r="E15" s="5" t="str">
        <f>FIXED('WinBUGS output'!N14,2)</f>
        <v>0.45</v>
      </c>
      <c r="F15" s="5" t="str">
        <f>FIXED('WinBUGS output'!M14,2)</f>
        <v>-2.68</v>
      </c>
      <c r="G15" s="5" t="str">
        <f>FIXED('WinBUGS output'!O14,2)</f>
        <v>3.28</v>
      </c>
      <c r="H15"/>
      <c r="I15"/>
      <c r="J15"/>
      <c r="N15">
        <v>3</v>
      </c>
      <c r="O15">
        <v>6</v>
      </c>
      <c r="P15" s="5" t="str">
        <f>VLOOKUP('Direct lors'!N15,'WinBUGS output'!D:F,3,FALSE)</f>
        <v>SSRI</v>
      </c>
      <c r="Q15" s="5" t="str">
        <f>VLOOKUP('Direct lors'!O15,'WinBUGS output'!D:F,3,FALSE)</f>
        <v>Combined (Cognitive and cognitive behavioural therapies individual + AD)</v>
      </c>
      <c r="R15" s="5" t="str">
        <f>FIXED('WinBUGS output'!X14,2)</f>
        <v>-0.78</v>
      </c>
      <c r="S15" s="5" t="str">
        <f>FIXED('WinBUGS output'!W14,2)</f>
        <v>-3.94</v>
      </c>
      <c r="T15" s="5" t="str">
        <f>FIXED('WinBUGS output'!Y14,2)</f>
        <v>2.07</v>
      </c>
      <c r="X15" s="5" t="str">
        <f t="shared" si="0"/>
        <v>Pill placebo</v>
      </c>
      <c r="Y15" s="5" t="str">
        <f t="shared" si="1"/>
        <v>CBT individual (under 15 sessions) + escitalopram</v>
      </c>
      <c r="Z15" s="5" t="str">
        <f>FIXED(EXP('WinBUGS output'!N14),2)</f>
        <v>1.56</v>
      </c>
      <c r="AA15" s="5" t="str">
        <f>FIXED(EXP('WinBUGS output'!M14),2)</f>
        <v>0.07</v>
      </c>
      <c r="AB15" s="5" t="str">
        <f>FIXED(EXP('WinBUGS output'!O14),2)</f>
        <v>26.44</v>
      </c>
      <c r="AF15" s="5" t="str">
        <f t="shared" si="2"/>
        <v>SSRI</v>
      </c>
      <c r="AG15" s="5" t="str">
        <f t="shared" si="3"/>
        <v>Combined (Cognitive and cognitive behavioural therapies individual + AD)</v>
      </c>
      <c r="AH15" s="5" t="str">
        <f>FIXED(EXP('WinBUGS output'!X14),2)</f>
        <v>0.46</v>
      </c>
      <c r="AI15" s="5" t="str">
        <f>FIXED(EXP('WinBUGS output'!W14),2)</f>
        <v>0.02</v>
      </c>
      <c r="AJ15" s="5" t="str">
        <f>FIXED(EXP('WinBUGS output'!Y14),2)</f>
        <v>7.95</v>
      </c>
    </row>
    <row r="16" spans="1:36" x14ac:dyDescent="0.25">
      <c r="A16">
        <v>1</v>
      </c>
      <c r="B16">
        <v>14</v>
      </c>
      <c r="C16" s="5" t="str">
        <f>VLOOKUP(A16,'WinBUGS output'!A:C,3,FALSE)</f>
        <v>Pill placebo</v>
      </c>
      <c r="D16" s="5" t="str">
        <f>VLOOKUP(B16,'WinBUGS output'!A:C,3,FALSE)</f>
        <v>CBT individual (over 15 sessions) + amitriptyline</v>
      </c>
      <c r="E16" s="5" t="str">
        <f>FIXED('WinBUGS output'!N15,2)</f>
        <v>0.53</v>
      </c>
      <c r="F16" s="5" t="str">
        <f>FIXED('WinBUGS output'!M15,2)</f>
        <v>-2.68</v>
      </c>
      <c r="G16" s="5" t="str">
        <f>FIXED('WinBUGS output'!O15,2)</f>
        <v>3.47</v>
      </c>
      <c r="H16"/>
      <c r="I16"/>
      <c r="J16"/>
      <c r="N16">
        <v>4</v>
      </c>
      <c r="O16">
        <v>5</v>
      </c>
      <c r="P16" s="5" t="str">
        <f>VLOOKUP('Direct lors'!N16,'WinBUGS output'!D:F,3,FALSE)</f>
        <v>Mirtazapine</v>
      </c>
      <c r="Q16" s="5" t="str">
        <f>VLOOKUP('Direct lors'!O16,'WinBUGS output'!D:F,3,FALSE)</f>
        <v>Cognitive and cognitive behavioural therapies (individual) [CBT/CT]</v>
      </c>
      <c r="R16" s="5" t="str">
        <f>FIXED('WinBUGS output'!X15,2)</f>
        <v>-3.12</v>
      </c>
      <c r="S16" s="5" t="str">
        <f>FIXED('WinBUGS output'!W15,2)</f>
        <v>-7.14</v>
      </c>
      <c r="T16" s="5" t="str">
        <f>FIXED('WinBUGS output'!Y15,2)</f>
        <v>0.17</v>
      </c>
      <c r="X16" s="5" t="str">
        <f t="shared" si="0"/>
        <v>Pill placebo</v>
      </c>
      <c r="Y16" s="5" t="str">
        <f t="shared" si="1"/>
        <v>CBT individual (over 15 sessions) + amitriptyline</v>
      </c>
      <c r="Z16" s="5" t="str">
        <f>FIXED(EXP('WinBUGS output'!N15),2)</f>
        <v>1.69</v>
      </c>
      <c r="AA16" s="5" t="str">
        <f>FIXED(EXP('WinBUGS output'!M15),2)</f>
        <v>0.07</v>
      </c>
      <c r="AB16" s="5" t="str">
        <f>FIXED(EXP('WinBUGS output'!O15),2)</f>
        <v>32.17</v>
      </c>
      <c r="AF16" s="5" t="str">
        <f t="shared" si="2"/>
        <v>Mirtazapine</v>
      </c>
      <c r="AG16" s="5" t="str">
        <f t="shared" si="3"/>
        <v>Cognitive and cognitive behavioural therapies (individual) [CBT/CT]</v>
      </c>
      <c r="AH16" s="5" t="str">
        <f>FIXED(EXP('WinBUGS output'!X15),2)</f>
        <v>0.04</v>
      </c>
      <c r="AI16" s="5" t="str">
        <f>FIXED(EXP('WinBUGS output'!W15),2)</f>
        <v>0.00</v>
      </c>
      <c r="AJ16" s="5" t="str">
        <f>FIXED(EXP('WinBUGS output'!Y15),2)</f>
        <v>1.19</v>
      </c>
    </row>
    <row r="17" spans="1:36" x14ac:dyDescent="0.25">
      <c r="A17">
        <v>2</v>
      </c>
      <c r="B17">
        <v>3</v>
      </c>
      <c r="C17" s="5" t="str">
        <f>VLOOKUP(A17,'WinBUGS output'!A:C,3,FALSE)</f>
        <v>Any TCA</v>
      </c>
      <c r="D17" s="5" t="str">
        <f>VLOOKUP(B17,'WinBUGS output'!A:C,3,FALSE)</f>
        <v>Amitriptyline</v>
      </c>
      <c r="E17" s="5" t="str">
        <f>FIXED('WinBUGS output'!N16,2)</f>
        <v>-0.03</v>
      </c>
      <c r="F17" s="5" t="str">
        <f>FIXED('WinBUGS output'!M16,2)</f>
        <v>-1.00</v>
      </c>
      <c r="G17" s="5" t="str">
        <f>FIXED('WinBUGS output'!O16,2)</f>
        <v>0.91</v>
      </c>
      <c r="H17"/>
      <c r="I17"/>
      <c r="J17"/>
      <c r="N17">
        <v>4</v>
      </c>
      <c r="O17">
        <v>6</v>
      </c>
      <c r="P17" s="5" t="str">
        <f>VLOOKUP('Direct lors'!N17,'WinBUGS output'!D:F,3,FALSE)</f>
        <v>Mirtazapine</v>
      </c>
      <c r="Q17" s="5" t="str">
        <f>VLOOKUP('Direct lors'!O17,'WinBUGS output'!D:F,3,FALSE)</f>
        <v>Combined (Cognitive and cognitive behavioural therapies individual + AD)</v>
      </c>
      <c r="R17" s="5" t="str">
        <f>FIXED('WinBUGS output'!X16,2)</f>
        <v>-1.33</v>
      </c>
      <c r="S17" s="5" t="str">
        <f>FIXED('WinBUGS output'!W16,2)</f>
        <v>-4.54</v>
      </c>
      <c r="T17" s="5" t="str">
        <f>FIXED('WinBUGS output'!Y16,2)</f>
        <v>1.64</v>
      </c>
      <c r="X17" s="5" t="str">
        <f t="shared" si="0"/>
        <v>Any TCA</v>
      </c>
      <c r="Y17" s="5" t="str">
        <f t="shared" si="1"/>
        <v>Amitriptyline</v>
      </c>
      <c r="Z17" s="5" t="str">
        <f>FIXED(EXP('WinBUGS output'!N16),2)</f>
        <v>0.97</v>
      </c>
      <c r="AA17" s="5" t="str">
        <f>FIXED(EXP('WinBUGS output'!M16),2)</f>
        <v>0.37</v>
      </c>
      <c r="AB17" s="5" t="str">
        <f>FIXED(EXP('WinBUGS output'!O16),2)</f>
        <v>2.49</v>
      </c>
      <c r="AF17" s="5" t="str">
        <f t="shared" si="2"/>
        <v>Mirtazapine</v>
      </c>
      <c r="AG17" s="5" t="str">
        <f t="shared" si="3"/>
        <v>Combined (Cognitive and cognitive behavioural therapies individual + AD)</v>
      </c>
      <c r="AH17" s="5" t="str">
        <f>FIXED(EXP('WinBUGS output'!X16),2)</f>
        <v>0.27</v>
      </c>
      <c r="AI17" s="5" t="str">
        <f>FIXED(EXP('WinBUGS output'!W16),2)</f>
        <v>0.01</v>
      </c>
      <c r="AJ17" s="5" t="str">
        <f>FIXED(EXP('WinBUGS output'!Y16),2)</f>
        <v>5.14</v>
      </c>
    </row>
    <row r="18" spans="1:36" x14ac:dyDescent="0.25">
      <c r="A18">
        <v>2</v>
      </c>
      <c r="B18">
        <v>4</v>
      </c>
      <c r="C18" s="5" t="str">
        <f>VLOOKUP(A18,'WinBUGS output'!A:C,3,FALSE)</f>
        <v>Any TCA</v>
      </c>
      <c r="D18" s="5" t="str">
        <f>VLOOKUP(B18,'WinBUGS output'!A:C,3,FALSE)</f>
        <v>Imipramine</v>
      </c>
      <c r="E18" s="5" t="str">
        <f>FIXED('WinBUGS output'!N17,2)</f>
        <v>0.08</v>
      </c>
      <c r="F18" s="5" t="str">
        <f>FIXED('WinBUGS output'!M17,2)</f>
        <v>-0.81</v>
      </c>
      <c r="G18" s="5" t="str">
        <f>FIXED('WinBUGS output'!O17,2)</f>
        <v>1.12</v>
      </c>
      <c r="H18"/>
      <c r="I18"/>
      <c r="J18"/>
      <c r="N18">
        <v>5</v>
      </c>
      <c r="O18">
        <v>6</v>
      </c>
      <c r="P18" s="5" t="str">
        <f>VLOOKUP('Direct lors'!N18,'WinBUGS output'!D:F,3,FALSE)</f>
        <v>Cognitive and cognitive behavioural therapies (individual) [CBT/CT]</v>
      </c>
      <c r="Q18" s="5" t="str">
        <f>VLOOKUP('Direct lors'!O18,'WinBUGS output'!D:F,3,FALSE)</f>
        <v>Combined (Cognitive and cognitive behavioural therapies individual + AD)</v>
      </c>
      <c r="R18" s="5" t="str">
        <f>FIXED('WinBUGS output'!X17,2)</f>
        <v>1.80</v>
      </c>
      <c r="S18" s="5" t="str">
        <f>FIXED('WinBUGS output'!W17,2)</f>
        <v>-1.31</v>
      </c>
      <c r="T18" s="5" t="str">
        <f>FIXED('WinBUGS output'!Y17,2)</f>
        <v>5.46</v>
      </c>
      <c r="X18" s="5" t="str">
        <f t="shared" si="0"/>
        <v>Any TCA</v>
      </c>
      <c r="Y18" s="5" t="str">
        <f t="shared" si="1"/>
        <v>Imipramine</v>
      </c>
      <c r="Z18" s="5" t="str">
        <f>FIXED(EXP('WinBUGS output'!N17),2)</f>
        <v>1.08</v>
      </c>
      <c r="AA18" s="5" t="str">
        <f>FIXED(EXP('WinBUGS output'!M17),2)</f>
        <v>0.45</v>
      </c>
      <c r="AB18" s="5" t="str">
        <f>FIXED(EXP('WinBUGS output'!O17),2)</f>
        <v>3.05</v>
      </c>
      <c r="AF18" s="5" t="str">
        <f t="shared" si="2"/>
        <v>Cognitive and cognitive behavioural therapies (individual) [CBT/CT]</v>
      </c>
      <c r="AG18" s="5" t="str">
        <f t="shared" si="3"/>
        <v>Combined (Cognitive and cognitive behavioural therapies individual + AD)</v>
      </c>
      <c r="AH18" s="5" t="str">
        <f>FIXED(EXP('WinBUGS output'!X17),2)</f>
        <v>6.06</v>
      </c>
      <c r="AI18" s="5" t="str">
        <f>FIXED(EXP('WinBUGS output'!W17),2)</f>
        <v>0.27</v>
      </c>
      <c r="AJ18" s="5" t="str">
        <f>FIXED(EXP('WinBUGS output'!Y17),2)</f>
        <v>235.10</v>
      </c>
    </row>
    <row r="19" spans="1:36" x14ac:dyDescent="0.25">
      <c r="A19">
        <v>2</v>
      </c>
      <c r="B19">
        <v>5</v>
      </c>
      <c r="C19" s="5" t="str">
        <f>VLOOKUP(A19,'WinBUGS output'!A:C,3,FALSE)</f>
        <v>Any TCA</v>
      </c>
      <c r="D19" s="5" t="str">
        <f>VLOOKUP(B19,'WinBUGS output'!A:C,3,FALSE)</f>
        <v>Lofepramine</v>
      </c>
      <c r="E19" s="5" t="str">
        <f>FIXED('WinBUGS output'!N18,2)</f>
        <v>-0.08</v>
      </c>
      <c r="F19" s="5" t="str">
        <f>FIXED('WinBUGS output'!M18,2)</f>
        <v>-1.19</v>
      </c>
      <c r="G19" s="5" t="str">
        <f>FIXED('WinBUGS output'!O18,2)</f>
        <v>0.82</v>
      </c>
      <c r="H19"/>
      <c r="I19"/>
      <c r="J19"/>
      <c r="N19"/>
      <c r="O19"/>
      <c r="X19" s="5" t="str">
        <f t="shared" si="0"/>
        <v>Any TCA</v>
      </c>
      <c r="Y19" s="5" t="str">
        <f t="shared" si="1"/>
        <v>Lofepramine</v>
      </c>
      <c r="Z19" s="5" t="str">
        <f>FIXED(EXP('WinBUGS output'!N18),2)</f>
        <v>0.93</v>
      </c>
      <c r="AA19" s="5" t="str">
        <f>FIXED(EXP('WinBUGS output'!M18),2)</f>
        <v>0.30</v>
      </c>
      <c r="AB19" s="5" t="str">
        <f>FIXED(EXP('WinBUGS output'!O18),2)</f>
        <v>2.28</v>
      </c>
    </row>
    <row r="20" spans="1:36" x14ac:dyDescent="0.25">
      <c r="A20">
        <v>2</v>
      </c>
      <c r="B20">
        <v>6</v>
      </c>
      <c r="C20" s="5" t="str">
        <f>VLOOKUP(A20,'WinBUGS output'!A:C,3,FALSE)</f>
        <v>Any TCA</v>
      </c>
      <c r="D20" s="5" t="str">
        <f>VLOOKUP(B20,'WinBUGS output'!A:C,3,FALSE)</f>
        <v>Citalopram</v>
      </c>
      <c r="E20" s="5" t="str">
        <f>FIXED('WinBUGS output'!N19,2)</f>
        <v>-0.41</v>
      </c>
      <c r="F20" s="5" t="str">
        <f>FIXED('WinBUGS output'!M19,2)</f>
        <v>-1.56</v>
      </c>
      <c r="G20" s="5" t="str">
        <f>FIXED('WinBUGS output'!O19,2)</f>
        <v>0.80</v>
      </c>
      <c r="H20"/>
      <c r="I20"/>
      <c r="J20"/>
      <c r="N20"/>
      <c r="O20"/>
      <c r="X20" s="5" t="str">
        <f t="shared" si="0"/>
        <v>Any TCA</v>
      </c>
      <c r="Y20" s="5" t="str">
        <f t="shared" si="1"/>
        <v>Citalopram</v>
      </c>
      <c r="Z20" s="5" t="str">
        <f>FIXED(EXP('WinBUGS output'!N19),2)</f>
        <v>0.67</v>
      </c>
      <c r="AA20" s="5" t="str">
        <f>FIXED(EXP('WinBUGS output'!M19),2)</f>
        <v>0.21</v>
      </c>
      <c r="AB20" s="5" t="str">
        <f>FIXED(EXP('WinBUGS output'!O19),2)</f>
        <v>2.22</v>
      </c>
    </row>
    <row r="21" spans="1:36" x14ac:dyDescent="0.25">
      <c r="A21">
        <v>2</v>
      </c>
      <c r="B21">
        <v>7</v>
      </c>
      <c r="C21" s="5" t="str">
        <f>VLOOKUP(A21,'WinBUGS output'!A:C,3,FALSE)</f>
        <v>Any TCA</v>
      </c>
      <c r="D21" s="5" t="str">
        <f>VLOOKUP(B21,'WinBUGS output'!A:C,3,FALSE)</f>
        <v>Escitalopram</v>
      </c>
      <c r="E21" s="5" t="str">
        <f>FIXED('WinBUGS output'!N20,2)</f>
        <v>-0.54</v>
      </c>
      <c r="F21" s="5" t="str">
        <f>FIXED('WinBUGS output'!M20,2)</f>
        <v>-1.70</v>
      </c>
      <c r="G21" s="5" t="str">
        <f>FIXED('WinBUGS output'!O20,2)</f>
        <v>0.67</v>
      </c>
      <c r="H21"/>
      <c r="I21"/>
      <c r="J21"/>
      <c r="N21"/>
      <c r="O21"/>
      <c r="X21" s="5" t="str">
        <f t="shared" si="0"/>
        <v>Any TCA</v>
      </c>
      <c r="Y21" s="5" t="str">
        <f t="shared" si="1"/>
        <v>Escitalopram</v>
      </c>
      <c r="Z21" s="5" t="str">
        <f>FIXED(EXP('WinBUGS output'!N20),2)</f>
        <v>0.58</v>
      </c>
      <c r="AA21" s="5" t="str">
        <f>FIXED(EXP('WinBUGS output'!M20),2)</f>
        <v>0.18</v>
      </c>
      <c r="AB21" s="5" t="str">
        <f>FIXED(EXP('WinBUGS output'!O20),2)</f>
        <v>1.95</v>
      </c>
    </row>
    <row r="22" spans="1:36" x14ac:dyDescent="0.25">
      <c r="A22">
        <v>2</v>
      </c>
      <c r="B22">
        <v>8</v>
      </c>
      <c r="C22" s="5" t="str">
        <f>VLOOKUP(A22,'WinBUGS output'!A:C,3,FALSE)</f>
        <v>Any TCA</v>
      </c>
      <c r="D22" s="5" t="str">
        <f>VLOOKUP(B22,'WinBUGS output'!A:C,3,FALSE)</f>
        <v>Fluoxetine</v>
      </c>
      <c r="E22" s="5" t="str">
        <f>FIXED('WinBUGS output'!N21,2)</f>
        <v>-0.75</v>
      </c>
      <c r="F22" s="5" t="str">
        <f>FIXED('WinBUGS output'!M21,2)</f>
        <v>-1.81</v>
      </c>
      <c r="G22" s="5" t="str">
        <f>FIXED('WinBUGS output'!O21,2)</f>
        <v>0.34</v>
      </c>
      <c r="H22"/>
      <c r="I22"/>
      <c r="J22"/>
      <c r="N22"/>
      <c r="O22"/>
      <c r="X22" s="5" t="str">
        <f t="shared" si="0"/>
        <v>Any TCA</v>
      </c>
      <c r="Y22" s="5" t="str">
        <f t="shared" si="1"/>
        <v>Fluoxetine</v>
      </c>
      <c r="Z22" s="5" t="str">
        <f>FIXED(EXP('WinBUGS output'!N21),2)</f>
        <v>0.47</v>
      </c>
      <c r="AA22" s="5" t="str">
        <f>FIXED(EXP('WinBUGS output'!M21),2)</f>
        <v>0.16</v>
      </c>
      <c r="AB22" s="5" t="str">
        <f>FIXED(EXP('WinBUGS output'!O21),2)</f>
        <v>1.40</v>
      </c>
    </row>
    <row r="23" spans="1:36" x14ac:dyDescent="0.25">
      <c r="A23">
        <v>2</v>
      </c>
      <c r="B23">
        <v>9</v>
      </c>
      <c r="C23" s="5" t="str">
        <f>VLOOKUP(A23,'WinBUGS output'!A:C,3,FALSE)</f>
        <v>Any TCA</v>
      </c>
      <c r="D23" s="5" t="str">
        <f>VLOOKUP(B23,'WinBUGS output'!A:C,3,FALSE)</f>
        <v>Sertraline</v>
      </c>
      <c r="E23" s="5" t="str">
        <f>FIXED('WinBUGS output'!N22,2)</f>
        <v>-0.51</v>
      </c>
      <c r="F23" s="5" t="str">
        <f>FIXED('WinBUGS output'!M22,2)</f>
        <v>-1.70</v>
      </c>
      <c r="G23" s="5" t="str">
        <f>FIXED('WinBUGS output'!O22,2)</f>
        <v>0.75</v>
      </c>
      <c r="H23"/>
      <c r="I23"/>
      <c r="J23"/>
      <c r="N23"/>
      <c r="O23"/>
      <c r="X23" s="5" t="str">
        <f t="shared" si="0"/>
        <v>Any TCA</v>
      </c>
      <c r="Y23" s="5" t="str">
        <f t="shared" si="1"/>
        <v>Sertraline</v>
      </c>
      <c r="Z23" s="5" t="str">
        <f>FIXED(EXP('WinBUGS output'!N22),2)</f>
        <v>0.60</v>
      </c>
      <c r="AA23" s="5" t="str">
        <f>FIXED(EXP('WinBUGS output'!M22),2)</f>
        <v>0.18</v>
      </c>
      <c r="AB23" s="5" t="str">
        <f>FIXED(EXP('WinBUGS output'!O22),2)</f>
        <v>2.11</v>
      </c>
    </row>
    <row r="24" spans="1:36" x14ac:dyDescent="0.25">
      <c r="A24">
        <v>2</v>
      </c>
      <c r="B24">
        <v>10</v>
      </c>
      <c r="C24" s="5" t="str">
        <f>VLOOKUP(A24,'WinBUGS output'!A:C,3,FALSE)</f>
        <v>Any TCA</v>
      </c>
      <c r="D24" s="5" t="str">
        <f>VLOOKUP(B24,'WinBUGS output'!A:C,3,FALSE)</f>
        <v>Mirtazapine</v>
      </c>
      <c r="E24" s="5" t="str">
        <f>FIXED('WinBUGS output'!N23,2)</f>
        <v>-0.01</v>
      </c>
      <c r="F24" s="5" t="str">
        <f>FIXED('WinBUGS output'!M23,2)</f>
        <v>-1.25</v>
      </c>
      <c r="G24" s="5" t="str">
        <f>FIXED('WinBUGS output'!O23,2)</f>
        <v>1.23</v>
      </c>
      <c r="H24"/>
      <c r="I24"/>
      <c r="J24"/>
      <c r="N24"/>
      <c r="O24"/>
      <c r="X24" s="5" t="str">
        <f t="shared" si="0"/>
        <v>Any TCA</v>
      </c>
      <c r="Y24" s="5" t="str">
        <f t="shared" si="1"/>
        <v>Mirtazapine</v>
      </c>
      <c r="Z24" s="5" t="str">
        <f>FIXED(EXP('WinBUGS output'!N23),2)</f>
        <v>0.99</v>
      </c>
      <c r="AA24" s="5" t="str">
        <f>FIXED(EXP('WinBUGS output'!M23),2)</f>
        <v>0.29</v>
      </c>
      <c r="AB24" s="5" t="str">
        <f>FIXED(EXP('WinBUGS output'!O23),2)</f>
        <v>3.43</v>
      </c>
    </row>
    <row r="25" spans="1:36" x14ac:dyDescent="0.25">
      <c r="A25">
        <v>2</v>
      </c>
      <c r="B25">
        <v>11</v>
      </c>
      <c r="C25" s="5" t="str">
        <f>VLOOKUP(A25,'WinBUGS output'!A:C,3,FALSE)</f>
        <v>Any TCA</v>
      </c>
      <c r="D25" s="5" t="str">
        <f>VLOOKUP(B25,'WinBUGS output'!A:C,3,FALSE)</f>
        <v>CBT individual (under 15 sessions)</v>
      </c>
      <c r="E25" s="5" t="str">
        <f>FIXED('WinBUGS output'!N24,2)</f>
        <v>-3.14</v>
      </c>
      <c r="F25" s="5" t="str">
        <f>FIXED('WinBUGS output'!M24,2)</f>
        <v>-7.15</v>
      </c>
      <c r="G25" s="5" t="str">
        <f>FIXED('WinBUGS output'!O24,2)</f>
        <v>0.08</v>
      </c>
      <c r="H25" t="s">
        <v>204</v>
      </c>
      <c r="I25" t="s">
        <v>205</v>
      </c>
      <c r="J25" t="s">
        <v>206</v>
      </c>
      <c r="N25"/>
      <c r="O25"/>
      <c r="X25" s="5" t="str">
        <f t="shared" si="0"/>
        <v>Any TCA</v>
      </c>
      <c r="Y25" s="5" t="str">
        <f t="shared" si="1"/>
        <v>CBT individual (under 15 sessions)</v>
      </c>
      <c r="Z25" s="5" t="str">
        <f>FIXED(EXP('WinBUGS output'!N24),2)</f>
        <v>0.04</v>
      </c>
      <c r="AA25" s="5" t="str">
        <f>FIXED(EXP('WinBUGS output'!M24),2)</f>
        <v>0.00</v>
      </c>
      <c r="AB25" s="5" t="str">
        <f>FIXED(EXP('WinBUGS output'!O24),2)</f>
        <v>1.08</v>
      </c>
    </row>
    <row r="26" spans="1:36" x14ac:dyDescent="0.25">
      <c r="A26">
        <v>2</v>
      </c>
      <c r="B26">
        <v>12</v>
      </c>
      <c r="C26" s="5" t="str">
        <f>VLOOKUP(A26,'WinBUGS output'!A:C,3,FALSE)</f>
        <v>Any TCA</v>
      </c>
      <c r="D26" s="5" t="str">
        <f>VLOOKUP(B26,'WinBUGS output'!A:C,3,FALSE)</f>
        <v>CBT individual (over 15 sessions)</v>
      </c>
      <c r="E26" s="5" t="str">
        <f>FIXED('WinBUGS output'!N25,2)</f>
        <v>-3.12</v>
      </c>
      <c r="F26" s="5" t="str">
        <f>FIXED('WinBUGS output'!M25,2)</f>
        <v>-7.12</v>
      </c>
      <c r="G26" s="5" t="str">
        <f>FIXED('WinBUGS output'!O25,2)</f>
        <v>0.05</v>
      </c>
      <c r="H26"/>
      <c r="I26"/>
      <c r="J26"/>
      <c r="N26"/>
      <c r="O26"/>
      <c r="X26" s="5" t="str">
        <f t="shared" si="0"/>
        <v>Any TCA</v>
      </c>
      <c r="Y26" s="5" t="str">
        <f t="shared" si="1"/>
        <v>CBT individual (over 15 sessions)</v>
      </c>
      <c r="Z26" s="5" t="str">
        <f>FIXED(EXP('WinBUGS output'!N25),2)</f>
        <v>0.04</v>
      </c>
      <c r="AA26" s="5" t="str">
        <f>FIXED(EXP('WinBUGS output'!M25),2)</f>
        <v>0.00</v>
      </c>
      <c r="AB26" s="5" t="str">
        <f>FIXED(EXP('WinBUGS output'!O25),2)</f>
        <v>1.05</v>
      </c>
    </row>
    <row r="27" spans="1:36" x14ac:dyDescent="0.25">
      <c r="A27">
        <v>2</v>
      </c>
      <c r="B27">
        <v>13</v>
      </c>
      <c r="C27" s="5" t="str">
        <f>VLOOKUP(A27,'WinBUGS output'!A:C,3,FALSE)</f>
        <v>Any TCA</v>
      </c>
      <c r="D27" s="5" t="str">
        <f>VLOOKUP(B27,'WinBUGS output'!A:C,3,FALSE)</f>
        <v>CBT individual (under 15 sessions) + escitalopram</v>
      </c>
      <c r="E27" s="5" t="str">
        <f>FIXED('WinBUGS output'!N26,2)</f>
        <v>-1.37</v>
      </c>
      <c r="F27" s="5" t="str">
        <f>FIXED('WinBUGS output'!M26,2)</f>
        <v>-4.55</v>
      </c>
      <c r="G27" s="5" t="str">
        <f>FIXED('WinBUGS output'!O26,2)</f>
        <v>1.53</v>
      </c>
      <c r="H27"/>
      <c r="I27"/>
      <c r="J27"/>
      <c r="N27"/>
      <c r="O27"/>
      <c r="X27" s="5" t="str">
        <f t="shared" si="0"/>
        <v>Any TCA</v>
      </c>
      <c r="Y27" s="5" t="str">
        <f t="shared" si="1"/>
        <v>CBT individual (under 15 sessions) + escitalopram</v>
      </c>
      <c r="Z27" s="5" t="str">
        <f>FIXED(EXP('WinBUGS output'!N26),2)</f>
        <v>0.25</v>
      </c>
      <c r="AA27" s="5" t="str">
        <f>FIXED(EXP('WinBUGS output'!M26),2)</f>
        <v>0.01</v>
      </c>
      <c r="AB27" s="5" t="str">
        <f>FIXED(EXP('WinBUGS output'!O26),2)</f>
        <v>4.62</v>
      </c>
    </row>
    <row r="28" spans="1:36" x14ac:dyDescent="0.25">
      <c r="A28">
        <v>2</v>
      </c>
      <c r="B28">
        <v>14</v>
      </c>
      <c r="C28" s="5" t="str">
        <f>VLOOKUP(A28,'WinBUGS output'!A:C,3,FALSE)</f>
        <v>Any TCA</v>
      </c>
      <c r="D28" s="5" t="str">
        <f>VLOOKUP(B28,'WinBUGS output'!A:C,3,FALSE)</f>
        <v>CBT individual (over 15 sessions) + amitriptyline</v>
      </c>
      <c r="E28" s="5" t="str">
        <f>FIXED('WinBUGS output'!N27,2)</f>
        <v>-1.29</v>
      </c>
      <c r="F28" s="5" t="str">
        <f>FIXED('WinBUGS output'!M27,2)</f>
        <v>-4.56</v>
      </c>
      <c r="G28" s="5" t="str">
        <f>FIXED('WinBUGS output'!O27,2)</f>
        <v>1.72</v>
      </c>
      <c r="H28"/>
      <c r="I28"/>
      <c r="J28"/>
      <c r="N28"/>
      <c r="O28"/>
      <c r="X28" s="5" t="str">
        <f t="shared" si="0"/>
        <v>Any TCA</v>
      </c>
      <c r="Y28" s="5" t="str">
        <f t="shared" si="1"/>
        <v>CBT individual (over 15 sessions) + amitriptyline</v>
      </c>
      <c r="Z28" s="5" t="str">
        <f>FIXED(EXP('WinBUGS output'!N27),2)</f>
        <v>0.27</v>
      </c>
      <c r="AA28" s="5" t="str">
        <f>FIXED(EXP('WinBUGS output'!M27),2)</f>
        <v>0.01</v>
      </c>
      <c r="AB28" s="5" t="str">
        <f>FIXED(EXP('WinBUGS output'!O27),2)</f>
        <v>5.61</v>
      </c>
    </row>
    <row r="29" spans="1:36" x14ac:dyDescent="0.25">
      <c r="A29">
        <v>3</v>
      </c>
      <c r="B29">
        <v>4</v>
      </c>
      <c r="C29" s="5" t="str">
        <f>VLOOKUP(A29,'WinBUGS output'!A:C,3,FALSE)</f>
        <v>Amitriptyline</v>
      </c>
      <c r="D29" s="5" t="str">
        <f>VLOOKUP(B29,'WinBUGS output'!A:C,3,FALSE)</f>
        <v>Imipramine</v>
      </c>
      <c r="E29" s="5" t="str">
        <f>FIXED('WinBUGS output'!N28,2)</f>
        <v>0.12</v>
      </c>
      <c r="F29" s="5" t="str">
        <f>FIXED('WinBUGS output'!M28,2)</f>
        <v>-0.49</v>
      </c>
      <c r="G29" s="5" t="str">
        <f>FIXED('WinBUGS output'!O28,2)</f>
        <v>0.85</v>
      </c>
      <c r="H29"/>
      <c r="I29"/>
      <c r="J29"/>
      <c r="N29"/>
      <c r="O29"/>
      <c r="X29" s="5" t="str">
        <f t="shared" si="0"/>
        <v>Amitriptyline</v>
      </c>
      <c r="Y29" s="5" t="str">
        <f t="shared" si="1"/>
        <v>Imipramine</v>
      </c>
      <c r="Z29" s="5" t="str">
        <f>FIXED(EXP('WinBUGS output'!N28),2)</f>
        <v>1.13</v>
      </c>
      <c r="AA29" s="5" t="str">
        <f>FIXED(EXP('WinBUGS output'!M28),2)</f>
        <v>0.61</v>
      </c>
      <c r="AB29" s="5" t="str">
        <f>FIXED(EXP('WinBUGS output'!O28),2)</f>
        <v>2.33</v>
      </c>
    </row>
    <row r="30" spans="1:36" x14ac:dyDescent="0.25">
      <c r="A30">
        <v>3</v>
      </c>
      <c r="B30">
        <v>5</v>
      </c>
      <c r="C30" s="5" t="str">
        <f>VLOOKUP(A30,'WinBUGS output'!A:C,3,FALSE)</f>
        <v>Amitriptyline</v>
      </c>
      <c r="D30" s="5" t="str">
        <f>VLOOKUP(B30,'WinBUGS output'!A:C,3,FALSE)</f>
        <v>Lofepramine</v>
      </c>
      <c r="E30" s="5" t="str">
        <f>FIXED('WinBUGS output'!N29,2)</f>
        <v>-0.05</v>
      </c>
      <c r="F30" s="5" t="str">
        <f>FIXED('WinBUGS output'!M29,2)</f>
        <v>-0.96</v>
      </c>
      <c r="G30" s="5" t="str">
        <f>FIXED('WinBUGS output'!O29,2)</f>
        <v>0.71</v>
      </c>
      <c r="H30" t="s">
        <v>207</v>
      </c>
      <c r="I30" t="s">
        <v>208</v>
      </c>
      <c r="J30" t="s">
        <v>209</v>
      </c>
      <c r="N30"/>
      <c r="O30"/>
      <c r="X30" s="5" t="str">
        <f t="shared" si="0"/>
        <v>Amitriptyline</v>
      </c>
      <c r="Y30" s="5" t="str">
        <f t="shared" si="1"/>
        <v>Lofepramine</v>
      </c>
      <c r="Z30" s="5" t="str">
        <f>FIXED(EXP('WinBUGS output'!N29),2)</f>
        <v>0.95</v>
      </c>
      <c r="AA30" s="5" t="str">
        <f>FIXED(EXP('WinBUGS output'!M29),2)</f>
        <v>0.38</v>
      </c>
      <c r="AB30" s="5" t="str">
        <f>FIXED(EXP('WinBUGS output'!O29),2)</f>
        <v>2.03</v>
      </c>
    </row>
    <row r="31" spans="1:36" x14ac:dyDescent="0.25">
      <c r="A31">
        <v>3</v>
      </c>
      <c r="B31">
        <v>6</v>
      </c>
      <c r="C31" s="5" t="str">
        <f>VLOOKUP(A31,'WinBUGS output'!A:C,3,FALSE)</f>
        <v>Amitriptyline</v>
      </c>
      <c r="D31" s="5" t="str">
        <f>VLOOKUP(B31,'WinBUGS output'!A:C,3,FALSE)</f>
        <v>Citalopram</v>
      </c>
      <c r="E31" s="5" t="str">
        <f>FIXED('WinBUGS output'!N30,2)</f>
        <v>-0.37</v>
      </c>
      <c r="F31" s="5" t="str">
        <f>FIXED('WinBUGS output'!M30,2)</f>
        <v>-1.18</v>
      </c>
      <c r="G31" s="5" t="str">
        <f>FIXED('WinBUGS output'!O30,2)</f>
        <v>0.50</v>
      </c>
      <c r="H31" t="s">
        <v>210</v>
      </c>
      <c r="I31" t="s">
        <v>211</v>
      </c>
      <c r="J31" t="s">
        <v>202</v>
      </c>
      <c r="N31"/>
      <c r="O31"/>
      <c r="X31" s="5" t="str">
        <f t="shared" si="0"/>
        <v>Amitriptyline</v>
      </c>
      <c r="Y31" s="5" t="str">
        <f t="shared" si="1"/>
        <v>Citalopram</v>
      </c>
      <c r="Z31" s="5" t="str">
        <f>FIXED(EXP('WinBUGS output'!N30),2)</f>
        <v>0.69</v>
      </c>
      <c r="AA31" s="5" t="str">
        <f>FIXED(EXP('WinBUGS output'!M30),2)</f>
        <v>0.31</v>
      </c>
      <c r="AB31" s="5" t="str">
        <f>FIXED(EXP('WinBUGS output'!O30),2)</f>
        <v>1.65</v>
      </c>
    </row>
    <row r="32" spans="1:36" x14ac:dyDescent="0.25">
      <c r="A32">
        <v>3</v>
      </c>
      <c r="B32">
        <v>7</v>
      </c>
      <c r="C32" s="5" t="str">
        <f>VLOOKUP(A32,'WinBUGS output'!A:C,3,FALSE)</f>
        <v>Amitriptyline</v>
      </c>
      <c r="D32" s="5" t="str">
        <f>VLOOKUP(B32,'WinBUGS output'!A:C,3,FALSE)</f>
        <v>Escitalopram</v>
      </c>
      <c r="E32" s="5" t="str">
        <f>FIXED('WinBUGS output'!N31,2)</f>
        <v>-0.51</v>
      </c>
      <c r="F32" s="5" t="str">
        <f>FIXED('WinBUGS output'!M31,2)</f>
        <v>-1.34</v>
      </c>
      <c r="G32" s="5" t="str">
        <f>FIXED('WinBUGS output'!O31,2)</f>
        <v>0.38</v>
      </c>
      <c r="H32"/>
      <c r="I32"/>
      <c r="J32"/>
      <c r="N32"/>
      <c r="O32"/>
      <c r="X32" s="5" t="str">
        <f t="shared" si="0"/>
        <v>Amitriptyline</v>
      </c>
      <c r="Y32" s="5" t="str">
        <f t="shared" si="1"/>
        <v>Escitalopram</v>
      </c>
      <c r="Z32" s="5" t="str">
        <f>FIXED(EXP('WinBUGS output'!N31),2)</f>
        <v>0.60</v>
      </c>
      <c r="AA32" s="5" t="str">
        <f>FIXED(EXP('WinBUGS output'!M31),2)</f>
        <v>0.26</v>
      </c>
      <c r="AB32" s="5" t="str">
        <f>FIXED(EXP('WinBUGS output'!O31),2)</f>
        <v>1.46</v>
      </c>
    </row>
    <row r="33" spans="1:28" x14ac:dyDescent="0.25">
      <c r="A33">
        <v>3</v>
      </c>
      <c r="B33">
        <v>8</v>
      </c>
      <c r="C33" s="5" t="str">
        <f>VLOOKUP(A33,'WinBUGS output'!A:C,3,FALSE)</f>
        <v>Amitriptyline</v>
      </c>
      <c r="D33" s="5" t="str">
        <f>VLOOKUP(B33,'WinBUGS output'!A:C,3,FALSE)</f>
        <v>Fluoxetine</v>
      </c>
      <c r="E33" s="5" t="str">
        <f>FIXED('WinBUGS output'!N32,2)</f>
        <v>-0.72</v>
      </c>
      <c r="F33" s="5" t="str">
        <f>FIXED('WinBUGS output'!M32,2)</f>
        <v>-1.40</v>
      </c>
      <c r="G33" s="5" t="str">
        <f>FIXED('WinBUGS output'!O32,2)</f>
        <v>-0.01</v>
      </c>
      <c r="H33" t="s">
        <v>212</v>
      </c>
      <c r="I33" t="s">
        <v>213</v>
      </c>
      <c r="J33" t="s">
        <v>214</v>
      </c>
      <c r="N33"/>
      <c r="O33"/>
      <c r="X33" s="5" t="str">
        <f t="shared" si="0"/>
        <v>Amitriptyline</v>
      </c>
      <c r="Y33" s="5" t="str">
        <f t="shared" si="1"/>
        <v>Fluoxetine</v>
      </c>
      <c r="Z33" s="5" t="str">
        <f>FIXED(EXP('WinBUGS output'!N32),2)</f>
        <v>0.49</v>
      </c>
      <c r="AA33" s="5" t="str">
        <f>FIXED(EXP('WinBUGS output'!M32),2)</f>
        <v>0.25</v>
      </c>
      <c r="AB33" s="5" t="str">
        <f>FIXED(EXP('WinBUGS output'!O32),2)</f>
        <v>0.99</v>
      </c>
    </row>
    <row r="34" spans="1:28" x14ac:dyDescent="0.25">
      <c r="A34">
        <v>3</v>
      </c>
      <c r="B34">
        <v>9</v>
      </c>
      <c r="C34" s="5" t="str">
        <f>VLOOKUP(A34,'WinBUGS output'!A:C,3,FALSE)</f>
        <v>Amitriptyline</v>
      </c>
      <c r="D34" s="5" t="str">
        <f>VLOOKUP(B34,'WinBUGS output'!A:C,3,FALSE)</f>
        <v>Sertraline</v>
      </c>
      <c r="E34" s="5" t="str">
        <f>FIXED('WinBUGS output'!N33,2)</f>
        <v>-0.47</v>
      </c>
      <c r="F34" s="5" t="str">
        <f>FIXED('WinBUGS output'!M33,2)</f>
        <v>-1.35</v>
      </c>
      <c r="G34" s="5" t="str">
        <f>FIXED('WinBUGS output'!O33,2)</f>
        <v>0.47</v>
      </c>
      <c r="H34" t="s">
        <v>215</v>
      </c>
      <c r="I34" t="s">
        <v>216</v>
      </c>
      <c r="J34" t="s">
        <v>217</v>
      </c>
      <c r="N34"/>
      <c r="O34"/>
      <c r="X34" s="5" t="str">
        <f t="shared" si="0"/>
        <v>Amitriptyline</v>
      </c>
      <c r="Y34" s="5" t="str">
        <f t="shared" si="1"/>
        <v>Sertraline</v>
      </c>
      <c r="Z34" s="5" t="str">
        <f>FIXED(EXP('WinBUGS output'!N33),2)</f>
        <v>0.62</v>
      </c>
      <c r="AA34" s="5" t="str">
        <f>FIXED(EXP('WinBUGS output'!M33),2)</f>
        <v>0.26</v>
      </c>
      <c r="AB34" s="5" t="str">
        <f>FIXED(EXP('WinBUGS output'!O33),2)</f>
        <v>1.60</v>
      </c>
    </row>
    <row r="35" spans="1:28" x14ac:dyDescent="0.25">
      <c r="A35">
        <v>3</v>
      </c>
      <c r="B35">
        <v>10</v>
      </c>
      <c r="C35" s="5" t="str">
        <f>VLOOKUP(A35,'WinBUGS output'!A:C,3,FALSE)</f>
        <v>Amitriptyline</v>
      </c>
      <c r="D35" s="5" t="str">
        <f>VLOOKUP(B35,'WinBUGS output'!A:C,3,FALSE)</f>
        <v>Mirtazapine</v>
      </c>
      <c r="E35" s="5" t="str">
        <f>FIXED('WinBUGS output'!N34,2)</f>
        <v>0.02</v>
      </c>
      <c r="F35" s="5" t="str">
        <f>FIXED('WinBUGS output'!M34,2)</f>
        <v>-0.87</v>
      </c>
      <c r="G35" s="5" t="str">
        <f>FIXED('WinBUGS output'!O34,2)</f>
        <v>0.93</v>
      </c>
      <c r="H35" t="s">
        <v>218</v>
      </c>
      <c r="I35" t="s">
        <v>219</v>
      </c>
      <c r="J35" t="s">
        <v>220</v>
      </c>
      <c r="N35"/>
      <c r="O35"/>
      <c r="X35" s="5" t="str">
        <f t="shared" si="0"/>
        <v>Amitriptyline</v>
      </c>
      <c r="Y35" s="5" t="str">
        <f t="shared" si="1"/>
        <v>Mirtazapine</v>
      </c>
      <c r="Z35" s="5" t="str">
        <f>FIXED(EXP('WinBUGS output'!N34),2)</f>
        <v>1.02</v>
      </c>
      <c r="AA35" s="5" t="str">
        <f>FIXED(EXP('WinBUGS output'!M34),2)</f>
        <v>0.42</v>
      </c>
      <c r="AB35" s="5" t="str">
        <f>FIXED(EXP('WinBUGS output'!O34),2)</f>
        <v>2.54</v>
      </c>
    </row>
    <row r="36" spans="1:28" x14ac:dyDescent="0.25">
      <c r="A36">
        <v>3</v>
      </c>
      <c r="B36">
        <v>11</v>
      </c>
      <c r="C36" s="5" t="str">
        <f>VLOOKUP(A36,'WinBUGS output'!A:C,3,FALSE)</f>
        <v>Amitriptyline</v>
      </c>
      <c r="D36" s="5" t="str">
        <f>VLOOKUP(B36,'WinBUGS output'!A:C,3,FALSE)</f>
        <v>CBT individual (under 15 sessions)</v>
      </c>
      <c r="E36" s="5" t="str">
        <f>FIXED('WinBUGS output'!N35,2)</f>
        <v>-3.11</v>
      </c>
      <c r="F36" s="5" t="str">
        <f>FIXED('WinBUGS output'!M35,2)</f>
        <v>-7.10</v>
      </c>
      <c r="G36" s="5" t="str">
        <f>FIXED('WinBUGS output'!O35,2)</f>
        <v>0.12</v>
      </c>
      <c r="H36"/>
      <c r="I36"/>
      <c r="J36"/>
      <c r="N36"/>
      <c r="O36"/>
      <c r="X36" s="5" t="str">
        <f t="shared" si="0"/>
        <v>Amitriptyline</v>
      </c>
      <c r="Y36" s="5" t="str">
        <f t="shared" si="1"/>
        <v>CBT individual (under 15 sessions)</v>
      </c>
      <c r="Z36" s="5" t="str">
        <f>FIXED(EXP('WinBUGS output'!N35),2)</f>
        <v>0.04</v>
      </c>
      <c r="AA36" s="5" t="str">
        <f>FIXED(EXP('WinBUGS output'!M35),2)</f>
        <v>0.00</v>
      </c>
      <c r="AB36" s="5" t="str">
        <f>FIXED(EXP('WinBUGS output'!O35),2)</f>
        <v>1.12</v>
      </c>
    </row>
    <row r="37" spans="1:28" x14ac:dyDescent="0.25">
      <c r="A37">
        <v>3</v>
      </c>
      <c r="B37">
        <v>12</v>
      </c>
      <c r="C37" s="5" t="str">
        <f>VLOOKUP(A37,'WinBUGS output'!A:C,3,FALSE)</f>
        <v>Amitriptyline</v>
      </c>
      <c r="D37" s="5" t="str">
        <f>VLOOKUP(B37,'WinBUGS output'!A:C,3,FALSE)</f>
        <v>CBT individual (over 15 sessions)</v>
      </c>
      <c r="E37" s="5" t="str">
        <f>FIXED('WinBUGS output'!N36,2)</f>
        <v>-3.08</v>
      </c>
      <c r="F37" s="5" t="str">
        <f>FIXED('WinBUGS output'!M36,2)</f>
        <v>-7.06</v>
      </c>
      <c r="G37" s="5" t="str">
        <f>FIXED('WinBUGS output'!O36,2)</f>
        <v>0.07</v>
      </c>
      <c r="H37"/>
      <c r="I37"/>
      <c r="J37"/>
      <c r="N37"/>
      <c r="O37"/>
      <c r="X37" s="5" t="str">
        <f t="shared" si="0"/>
        <v>Amitriptyline</v>
      </c>
      <c r="Y37" s="5" t="str">
        <f t="shared" si="1"/>
        <v>CBT individual (over 15 sessions)</v>
      </c>
      <c r="Z37" s="5" t="str">
        <f>FIXED(EXP('WinBUGS output'!N36),2)</f>
        <v>0.05</v>
      </c>
      <c r="AA37" s="5" t="str">
        <f>FIXED(EXP('WinBUGS output'!M36),2)</f>
        <v>0.00</v>
      </c>
      <c r="AB37" s="5" t="str">
        <f>FIXED(EXP('WinBUGS output'!O36),2)</f>
        <v>1.08</v>
      </c>
    </row>
    <row r="38" spans="1:28" x14ac:dyDescent="0.25">
      <c r="A38">
        <v>3</v>
      </c>
      <c r="B38">
        <v>13</v>
      </c>
      <c r="C38" s="5" t="str">
        <f>VLOOKUP(A38,'WinBUGS output'!A:C,3,FALSE)</f>
        <v>Amitriptyline</v>
      </c>
      <c r="D38" s="5" t="str">
        <f>VLOOKUP(B38,'WinBUGS output'!A:C,3,FALSE)</f>
        <v>CBT individual (under 15 sessions) + escitalopram</v>
      </c>
      <c r="E38" s="5" t="str">
        <f>FIXED('WinBUGS output'!N37,2)</f>
        <v>-1.33</v>
      </c>
      <c r="F38" s="5" t="str">
        <f>FIXED('WinBUGS output'!M37,2)</f>
        <v>-4.45</v>
      </c>
      <c r="G38" s="5" t="str">
        <f>FIXED('WinBUGS output'!O37,2)</f>
        <v>1.50</v>
      </c>
      <c r="H38"/>
      <c r="I38"/>
      <c r="J38"/>
      <c r="N38"/>
      <c r="O38"/>
      <c r="X38" s="5" t="str">
        <f t="shared" si="0"/>
        <v>Amitriptyline</v>
      </c>
      <c r="Y38" s="5" t="str">
        <f t="shared" si="1"/>
        <v>CBT individual (under 15 sessions) + escitalopram</v>
      </c>
      <c r="Z38" s="5" t="str">
        <f>FIXED(EXP('WinBUGS output'!N37),2)</f>
        <v>0.26</v>
      </c>
      <c r="AA38" s="5" t="str">
        <f>FIXED(EXP('WinBUGS output'!M37),2)</f>
        <v>0.01</v>
      </c>
      <c r="AB38" s="5" t="str">
        <f>FIXED(EXP('WinBUGS output'!O37),2)</f>
        <v>4.47</v>
      </c>
    </row>
    <row r="39" spans="1:28" x14ac:dyDescent="0.25">
      <c r="A39">
        <v>3</v>
      </c>
      <c r="B39">
        <v>14</v>
      </c>
      <c r="C39" s="5" t="str">
        <f>VLOOKUP(A39,'WinBUGS output'!A:C,3,FALSE)</f>
        <v>Amitriptyline</v>
      </c>
      <c r="D39" s="5" t="str">
        <f>VLOOKUP(B39,'WinBUGS output'!A:C,3,FALSE)</f>
        <v>CBT individual (over 15 sessions) + amitriptyline</v>
      </c>
      <c r="E39" s="5" t="str">
        <f>FIXED('WinBUGS output'!N38,2)</f>
        <v>-1.25</v>
      </c>
      <c r="F39" s="5" t="str">
        <f>FIXED('WinBUGS output'!M38,2)</f>
        <v>-4.46</v>
      </c>
      <c r="G39" s="5" t="str">
        <f>FIXED('WinBUGS output'!O38,2)</f>
        <v>1.70</v>
      </c>
      <c r="H39"/>
      <c r="I39"/>
      <c r="J39"/>
      <c r="N39"/>
      <c r="O39"/>
      <c r="X39" s="5" t="str">
        <f t="shared" si="0"/>
        <v>Amitriptyline</v>
      </c>
      <c r="Y39" s="5" t="str">
        <f t="shared" si="1"/>
        <v>CBT individual (over 15 sessions) + amitriptyline</v>
      </c>
      <c r="Z39" s="5" t="str">
        <f>FIXED(EXP('WinBUGS output'!N38),2)</f>
        <v>0.29</v>
      </c>
      <c r="AA39" s="5" t="str">
        <f>FIXED(EXP('WinBUGS output'!M38),2)</f>
        <v>0.01</v>
      </c>
      <c r="AB39" s="5" t="str">
        <f>FIXED(EXP('WinBUGS output'!O38),2)</f>
        <v>5.46</v>
      </c>
    </row>
    <row r="40" spans="1:28" x14ac:dyDescent="0.25">
      <c r="A40">
        <v>4</v>
      </c>
      <c r="B40">
        <v>5</v>
      </c>
      <c r="C40" s="5" t="str">
        <f>VLOOKUP(A40,'WinBUGS output'!A:C,3,FALSE)</f>
        <v>Imipramine</v>
      </c>
      <c r="D40" s="5" t="str">
        <f>VLOOKUP(B40,'WinBUGS output'!A:C,3,FALSE)</f>
        <v>Lofepramine</v>
      </c>
      <c r="E40" s="5" t="str">
        <f>FIXED('WinBUGS output'!N39,2)</f>
        <v>-0.17</v>
      </c>
      <c r="F40" s="5" t="str">
        <f>FIXED('WinBUGS output'!M39,2)</f>
        <v>-1.17</v>
      </c>
      <c r="G40" s="5" t="str">
        <f>FIXED('WinBUGS output'!O39,2)</f>
        <v>0.53</v>
      </c>
      <c r="H40" t="s">
        <v>221</v>
      </c>
      <c r="I40" t="s">
        <v>222</v>
      </c>
      <c r="J40" t="s">
        <v>223</v>
      </c>
      <c r="N40"/>
      <c r="O40"/>
      <c r="X40" s="5" t="str">
        <f t="shared" si="0"/>
        <v>Imipramine</v>
      </c>
      <c r="Y40" s="5" t="str">
        <f t="shared" si="1"/>
        <v>Lofepramine</v>
      </c>
      <c r="Z40" s="5" t="str">
        <f>FIXED(EXP('WinBUGS output'!N39),2)</f>
        <v>0.84</v>
      </c>
      <c r="AA40" s="5" t="str">
        <f>FIXED(EXP('WinBUGS output'!M39),2)</f>
        <v>0.31</v>
      </c>
      <c r="AB40" s="5" t="str">
        <f>FIXED(EXP('WinBUGS output'!O39),2)</f>
        <v>1.71</v>
      </c>
    </row>
    <row r="41" spans="1:28" x14ac:dyDescent="0.25">
      <c r="A41">
        <v>4</v>
      </c>
      <c r="B41">
        <v>6</v>
      </c>
      <c r="C41" s="5" t="str">
        <f>VLOOKUP(A41,'WinBUGS output'!A:C,3,FALSE)</f>
        <v>Imipramine</v>
      </c>
      <c r="D41" s="5" t="str">
        <f>VLOOKUP(B41,'WinBUGS output'!A:C,3,FALSE)</f>
        <v>Citalopram</v>
      </c>
      <c r="E41" s="5" t="str">
        <f>FIXED('WinBUGS output'!N40,2)</f>
        <v>-0.52</v>
      </c>
      <c r="F41" s="5" t="str">
        <f>FIXED('WinBUGS output'!M40,2)</f>
        <v>-1.39</v>
      </c>
      <c r="G41" s="5" t="str">
        <f>FIXED('WinBUGS output'!O40,2)</f>
        <v>0.43</v>
      </c>
      <c r="H41"/>
      <c r="I41"/>
      <c r="J41"/>
      <c r="N41"/>
      <c r="O41"/>
      <c r="X41" s="5" t="str">
        <f t="shared" si="0"/>
        <v>Imipramine</v>
      </c>
      <c r="Y41" s="5" t="str">
        <f t="shared" si="1"/>
        <v>Citalopram</v>
      </c>
      <c r="Z41" s="5" t="str">
        <f>FIXED(EXP('WinBUGS output'!N40),2)</f>
        <v>0.60</v>
      </c>
      <c r="AA41" s="5" t="str">
        <f>FIXED(EXP('WinBUGS output'!M40),2)</f>
        <v>0.25</v>
      </c>
      <c r="AB41" s="5" t="str">
        <f>FIXED(EXP('WinBUGS output'!O40),2)</f>
        <v>1.54</v>
      </c>
    </row>
    <row r="42" spans="1:28" x14ac:dyDescent="0.25">
      <c r="A42">
        <v>4</v>
      </c>
      <c r="B42">
        <v>7</v>
      </c>
      <c r="C42" s="5" t="str">
        <f>VLOOKUP(A42,'WinBUGS output'!A:C,3,FALSE)</f>
        <v>Imipramine</v>
      </c>
      <c r="D42" s="5" t="str">
        <f>VLOOKUP(B42,'WinBUGS output'!A:C,3,FALSE)</f>
        <v>Escitalopram</v>
      </c>
      <c r="E42" s="5" t="str">
        <f>FIXED('WinBUGS output'!N41,2)</f>
        <v>-0.65</v>
      </c>
      <c r="F42" s="5" t="str">
        <f>FIXED('WinBUGS output'!M41,2)</f>
        <v>-1.54</v>
      </c>
      <c r="G42" s="5" t="str">
        <f>FIXED('WinBUGS output'!O41,2)</f>
        <v>0.29</v>
      </c>
      <c r="H42"/>
      <c r="I42"/>
      <c r="J42"/>
      <c r="N42"/>
      <c r="O42"/>
      <c r="X42" s="5" t="str">
        <f t="shared" si="0"/>
        <v>Imipramine</v>
      </c>
      <c r="Y42" s="5" t="str">
        <f t="shared" si="1"/>
        <v>Escitalopram</v>
      </c>
      <c r="Z42" s="5" t="str">
        <f>FIXED(EXP('WinBUGS output'!N41),2)</f>
        <v>0.52</v>
      </c>
      <c r="AA42" s="5" t="str">
        <f>FIXED(EXP('WinBUGS output'!M41),2)</f>
        <v>0.21</v>
      </c>
      <c r="AB42" s="5" t="str">
        <f>FIXED(EXP('WinBUGS output'!O41),2)</f>
        <v>1.33</v>
      </c>
    </row>
    <row r="43" spans="1:28" x14ac:dyDescent="0.25">
      <c r="A43">
        <v>4</v>
      </c>
      <c r="B43">
        <v>8</v>
      </c>
      <c r="C43" s="5" t="str">
        <f>VLOOKUP(A43,'WinBUGS output'!A:C,3,FALSE)</f>
        <v>Imipramine</v>
      </c>
      <c r="D43" s="5" t="str">
        <f>VLOOKUP(B43,'WinBUGS output'!A:C,3,FALSE)</f>
        <v>Fluoxetine</v>
      </c>
      <c r="E43" s="5" t="str">
        <f>FIXED('WinBUGS output'!N42,2)</f>
        <v>-0.86</v>
      </c>
      <c r="F43" s="5" t="str">
        <f>FIXED('WinBUGS output'!M42,2)</f>
        <v>-1.62</v>
      </c>
      <c r="G43" s="5" t="str">
        <f>FIXED('WinBUGS output'!O42,2)</f>
        <v>-0.08</v>
      </c>
      <c r="H43" t="s">
        <v>224</v>
      </c>
      <c r="I43" t="s">
        <v>225</v>
      </c>
      <c r="J43" t="s">
        <v>226</v>
      </c>
      <c r="N43"/>
      <c r="O43"/>
      <c r="X43" s="5" t="str">
        <f t="shared" si="0"/>
        <v>Imipramine</v>
      </c>
      <c r="Y43" s="5" t="str">
        <f t="shared" si="1"/>
        <v>Fluoxetine</v>
      </c>
      <c r="Z43" s="5" t="str">
        <f>FIXED(EXP('WinBUGS output'!N42),2)</f>
        <v>0.42</v>
      </c>
      <c r="AA43" s="5" t="str">
        <f>FIXED(EXP('WinBUGS output'!M42),2)</f>
        <v>0.20</v>
      </c>
      <c r="AB43" s="5" t="str">
        <f>FIXED(EXP('WinBUGS output'!O42),2)</f>
        <v>0.92</v>
      </c>
    </row>
    <row r="44" spans="1:28" x14ac:dyDescent="0.25">
      <c r="A44">
        <v>4</v>
      </c>
      <c r="B44">
        <v>9</v>
      </c>
      <c r="C44" s="5" t="str">
        <f>VLOOKUP(A44,'WinBUGS output'!A:C,3,FALSE)</f>
        <v>Imipramine</v>
      </c>
      <c r="D44" s="5" t="str">
        <f>VLOOKUP(B44,'WinBUGS output'!A:C,3,FALSE)</f>
        <v>Sertraline</v>
      </c>
      <c r="E44" s="5" t="str">
        <f>FIXED('WinBUGS output'!N43,2)</f>
        <v>-0.62</v>
      </c>
      <c r="F44" s="5" t="str">
        <f>FIXED('WinBUGS output'!M43,2)</f>
        <v>-1.56</v>
      </c>
      <c r="G44" s="5" t="str">
        <f>FIXED('WinBUGS output'!O43,2)</f>
        <v>0.39</v>
      </c>
      <c r="H44"/>
      <c r="I44"/>
      <c r="J44"/>
      <c r="N44"/>
      <c r="O44"/>
      <c r="X44" s="5" t="str">
        <f t="shared" si="0"/>
        <v>Imipramine</v>
      </c>
      <c r="Y44" s="5" t="str">
        <f t="shared" si="1"/>
        <v>Sertraline</v>
      </c>
      <c r="Z44" s="5" t="str">
        <f>FIXED(EXP('WinBUGS output'!N43),2)</f>
        <v>0.54</v>
      </c>
      <c r="AA44" s="5" t="str">
        <f>FIXED(EXP('WinBUGS output'!M43),2)</f>
        <v>0.21</v>
      </c>
      <c r="AB44" s="5" t="str">
        <f>FIXED(EXP('WinBUGS output'!O43),2)</f>
        <v>1.48</v>
      </c>
    </row>
    <row r="45" spans="1:28" x14ac:dyDescent="0.25">
      <c r="A45">
        <v>4</v>
      </c>
      <c r="B45">
        <v>10</v>
      </c>
      <c r="C45" s="5" t="str">
        <f>VLOOKUP(A45,'WinBUGS output'!A:C,3,FALSE)</f>
        <v>Imipramine</v>
      </c>
      <c r="D45" s="5" t="str">
        <f>VLOOKUP(B45,'WinBUGS output'!A:C,3,FALSE)</f>
        <v>Mirtazapine</v>
      </c>
      <c r="E45" s="5" t="str">
        <f>FIXED('WinBUGS output'!N44,2)</f>
        <v>-0.12</v>
      </c>
      <c r="F45" s="5" t="str">
        <f>FIXED('WinBUGS output'!M44,2)</f>
        <v>-1.13</v>
      </c>
      <c r="G45" s="5" t="str">
        <f>FIXED('WinBUGS output'!O44,2)</f>
        <v>0.90</v>
      </c>
      <c r="H45"/>
      <c r="I45"/>
      <c r="J45"/>
      <c r="N45"/>
      <c r="O45"/>
      <c r="X45" s="5" t="str">
        <f t="shared" si="0"/>
        <v>Imipramine</v>
      </c>
      <c r="Y45" s="5" t="str">
        <f t="shared" si="1"/>
        <v>Mirtazapine</v>
      </c>
      <c r="Z45" s="5" t="str">
        <f>FIXED(EXP('WinBUGS output'!N44),2)</f>
        <v>0.88</v>
      </c>
      <c r="AA45" s="5" t="str">
        <f>FIXED(EXP('WinBUGS output'!M44),2)</f>
        <v>0.32</v>
      </c>
      <c r="AB45" s="5" t="str">
        <f>FIXED(EXP('WinBUGS output'!O44),2)</f>
        <v>2.47</v>
      </c>
    </row>
    <row r="46" spans="1:28" x14ac:dyDescent="0.25">
      <c r="A46">
        <v>4</v>
      </c>
      <c r="B46">
        <v>11</v>
      </c>
      <c r="C46" s="5" t="str">
        <f>VLOOKUP(A46,'WinBUGS output'!A:C,3,FALSE)</f>
        <v>Imipramine</v>
      </c>
      <c r="D46" s="5" t="str">
        <f>VLOOKUP(B46,'WinBUGS output'!A:C,3,FALSE)</f>
        <v>CBT individual (under 15 sessions)</v>
      </c>
      <c r="E46" s="5" t="str">
        <f>FIXED('WinBUGS output'!N45,2)</f>
        <v>-3.26</v>
      </c>
      <c r="F46" s="5" t="str">
        <f>FIXED('WinBUGS output'!M45,2)</f>
        <v>-7.24</v>
      </c>
      <c r="G46" s="5" t="str">
        <f>FIXED('WinBUGS output'!O45,2)</f>
        <v>-0.04</v>
      </c>
      <c r="H46"/>
      <c r="I46"/>
      <c r="J46"/>
      <c r="N46"/>
      <c r="O46"/>
      <c r="X46" s="5" t="str">
        <f t="shared" si="0"/>
        <v>Imipramine</v>
      </c>
      <c r="Y46" s="5" t="str">
        <f t="shared" si="1"/>
        <v>CBT individual (under 15 sessions)</v>
      </c>
      <c r="Z46" s="5" t="str">
        <f>FIXED(EXP('WinBUGS output'!N45),2)</f>
        <v>0.04</v>
      </c>
      <c r="AA46" s="5" t="str">
        <f>FIXED(EXP('WinBUGS output'!M45),2)</f>
        <v>0.00</v>
      </c>
      <c r="AB46" s="5" t="str">
        <f>FIXED(EXP('WinBUGS output'!O45),2)</f>
        <v>0.96</v>
      </c>
    </row>
    <row r="47" spans="1:28" x14ac:dyDescent="0.25">
      <c r="A47">
        <v>4</v>
      </c>
      <c r="B47">
        <v>12</v>
      </c>
      <c r="C47" s="5" t="str">
        <f>VLOOKUP(A47,'WinBUGS output'!A:C,3,FALSE)</f>
        <v>Imipramine</v>
      </c>
      <c r="D47" s="5" t="str">
        <f>VLOOKUP(B47,'WinBUGS output'!A:C,3,FALSE)</f>
        <v>CBT individual (over 15 sessions)</v>
      </c>
      <c r="E47" s="5" t="str">
        <f>FIXED('WinBUGS output'!N46,2)</f>
        <v>-3.23</v>
      </c>
      <c r="F47" s="5" t="str">
        <f>FIXED('WinBUGS output'!M46,2)</f>
        <v>-7.20</v>
      </c>
      <c r="G47" s="5" t="str">
        <f>FIXED('WinBUGS output'!O46,2)</f>
        <v>-0.08</v>
      </c>
      <c r="H47" t="s">
        <v>227</v>
      </c>
      <c r="I47" t="s">
        <v>228</v>
      </c>
      <c r="J47" t="s">
        <v>229</v>
      </c>
      <c r="N47"/>
      <c r="O47"/>
      <c r="X47" s="5" t="str">
        <f t="shared" si="0"/>
        <v>Imipramine</v>
      </c>
      <c r="Y47" s="5" t="str">
        <f t="shared" si="1"/>
        <v>CBT individual (over 15 sessions)</v>
      </c>
      <c r="Z47" s="5" t="str">
        <f>FIXED(EXP('WinBUGS output'!N46),2)</f>
        <v>0.04</v>
      </c>
      <c r="AA47" s="5" t="str">
        <f>FIXED(EXP('WinBUGS output'!M46),2)</f>
        <v>0.00</v>
      </c>
      <c r="AB47" s="5" t="str">
        <f>FIXED(EXP('WinBUGS output'!O46),2)</f>
        <v>0.92</v>
      </c>
    </row>
    <row r="48" spans="1:28" x14ac:dyDescent="0.25">
      <c r="A48">
        <v>4</v>
      </c>
      <c r="B48">
        <v>13</v>
      </c>
      <c r="C48" s="5" t="str">
        <f>VLOOKUP(A48,'WinBUGS output'!A:C,3,FALSE)</f>
        <v>Imipramine</v>
      </c>
      <c r="D48" s="5" t="str">
        <f>VLOOKUP(B48,'WinBUGS output'!A:C,3,FALSE)</f>
        <v>CBT individual (under 15 sessions) + escitalopram</v>
      </c>
      <c r="E48" s="5" t="str">
        <f>FIXED('WinBUGS output'!N47,2)</f>
        <v>-1.48</v>
      </c>
      <c r="F48" s="5" t="str">
        <f>FIXED('WinBUGS output'!M47,2)</f>
        <v>-4.62</v>
      </c>
      <c r="G48" s="5" t="str">
        <f>FIXED('WinBUGS output'!O47,2)</f>
        <v>1.35</v>
      </c>
      <c r="H48"/>
      <c r="I48"/>
      <c r="J48"/>
      <c r="N48"/>
      <c r="O48"/>
      <c r="X48" s="5" t="str">
        <f t="shared" si="0"/>
        <v>Imipramine</v>
      </c>
      <c r="Y48" s="5" t="str">
        <f t="shared" si="1"/>
        <v>CBT individual (under 15 sessions) + escitalopram</v>
      </c>
      <c r="Z48" s="5" t="str">
        <f>FIXED(EXP('WinBUGS output'!N47),2)</f>
        <v>0.23</v>
      </c>
      <c r="AA48" s="5" t="str">
        <f>FIXED(EXP('WinBUGS output'!M47),2)</f>
        <v>0.01</v>
      </c>
      <c r="AB48" s="5" t="str">
        <f>FIXED(EXP('WinBUGS output'!O47),2)</f>
        <v>3.86</v>
      </c>
    </row>
    <row r="49" spans="1:28" x14ac:dyDescent="0.25">
      <c r="A49">
        <v>4</v>
      </c>
      <c r="B49">
        <v>14</v>
      </c>
      <c r="C49" s="5" t="str">
        <f>VLOOKUP(A49,'WinBUGS output'!A:C,3,FALSE)</f>
        <v>Imipramine</v>
      </c>
      <c r="D49" s="5" t="str">
        <f>VLOOKUP(B49,'WinBUGS output'!A:C,3,FALSE)</f>
        <v>CBT individual (over 15 sessions) + amitriptyline</v>
      </c>
      <c r="E49" s="5" t="str">
        <f>FIXED('WinBUGS output'!N48,2)</f>
        <v>-1.40</v>
      </c>
      <c r="F49" s="5" t="str">
        <f>FIXED('WinBUGS output'!M48,2)</f>
        <v>-4.61</v>
      </c>
      <c r="G49" s="5" t="str">
        <f>FIXED('WinBUGS output'!O48,2)</f>
        <v>1.54</v>
      </c>
      <c r="H49"/>
      <c r="I49"/>
      <c r="J49"/>
      <c r="N49"/>
      <c r="O49"/>
      <c r="X49" s="5" t="str">
        <f t="shared" si="0"/>
        <v>Imipramine</v>
      </c>
      <c r="Y49" s="5" t="str">
        <f t="shared" si="1"/>
        <v>CBT individual (over 15 sessions) + amitriptyline</v>
      </c>
      <c r="Z49" s="5" t="str">
        <f>FIXED(EXP('WinBUGS output'!N48),2)</f>
        <v>0.25</v>
      </c>
      <c r="AA49" s="5" t="str">
        <f>FIXED(EXP('WinBUGS output'!M48),2)</f>
        <v>0.01</v>
      </c>
      <c r="AB49" s="5" t="str">
        <f>FIXED(EXP('WinBUGS output'!O48),2)</f>
        <v>4.68</v>
      </c>
    </row>
    <row r="50" spans="1:28" x14ac:dyDescent="0.25">
      <c r="A50">
        <v>5</v>
      </c>
      <c r="B50">
        <v>6</v>
      </c>
      <c r="C50" s="5" t="str">
        <f>VLOOKUP(A50,'WinBUGS output'!A:C,3,FALSE)</f>
        <v>Lofepramine</v>
      </c>
      <c r="D50" s="5" t="str">
        <f>VLOOKUP(B50,'WinBUGS output'!A:C,3,FALSE)</f>
        <v>Citalopram</v>
      </c>
      <c r="E50" s="5" t="str">
        <f>FIXED('WinBUGS output'!N49,2)</f>
        <v>-0.30</v>
      </c>
      <c r="F50" s="5" t="str">
        <f>FIXED('WinBUGS output'!M49,2)</f>
        <v>-1.34</v>
      </c>
      <c r="G50" s="5" t="str">
        <f>FIXED('WinBUGS output'!O49,2)</f>
        <v>0.86</v>
      </c>
      <c r="H50"/>
      <c r="I50"/>
      <c r="J50"/>
      <c r="N50"/>
      <c r="O50"/>
      <c r="X50" s="5" t="str">
        <f t="shared" si="0"/>
        <v>Lofepramine</v>
      </c>
      <c r="Y50" s="5" t="str">
        <f t="shared" si="1"/>
        <v>Citalopram</v>
      </c>
      <c r="Z50" s="5" t="str">
        <f>FIXED(EXP('WinBUGS output'!N49),2)</f>
        <v>0.74</v>
      </c>
      <c r="AA50" s="5" t="str">
        <f>FIXED(EXP('WinBUGS output'!M49),2)</f>
        <v>0.26</v>
      </c>
      <c r="AB50" s="5" t="str">
        <f>FIXED(EXP('WinBUGS output'!O49),2)</f>
        <v>2.37</v>
      </c>
    </row>
    <row r="51" spans="1:28" x14ac:dyDescent="0.25">
      <c r="A51">
        <v>5</v>
      </c>
      <c r="B51">
        <v>7</v>
      </c>
      <c r="C51" s="5" t="str">
        <f>VLOOKUP(A51,'WinBUGS output'!A:C,3,FALSE)</f>
        <v>Lofepramine</v>
      </c>
      <c r="D51" s="5" t="str">
        <f>VLOOKUP(B51,'WinBUGS output'!A:C,3,FALSE)</f>
        <v>Escitalopram</v>
      </c>
      <c r="E51" s="5" t="str">
        <f>FIXED('WinBUGS output'!N50,2)</f>
        <v>-0.44</v>
      </c>
      <c r="F51" s="5" t="str">
        <f>FIXED('WinBUGS output'!M50,2)</f>
        <v>-1.49</v>
      </c>
      <c r="G51" s="5" t="str">
        <f>FIXED('WinBUGS output'!O50,2)</f>
        <v>0.72</v>
      </c>
      <c r="H51"/>
      <c r="I51"/>
      <c r="J51"/>
      <c r="N51"/>
      <c r="O51"/>
      <c r="X51" s="5" t="str">
        <f t="shared" si="0"/>
        <v>Lofepramine</v>
      </c>
      <c r="Y51" s="5" t="str">
        <f t="shared" si="1"/>
        <v>Escitalopram</v>
      </c>
      <c r="Z51" s="5" t="str">
        <f>FIXED(EXP('WinBUGS output'!N50),2)</f>
        <v>0.65</v>
      </c>
      <c r="AA51" s="5" t="str">
        <f>FIXED(EXP('WinBUGS output'!M50),2)</f>
        <v>0.23</v>
      </c>
      <c r="AB51" s="5" t="str">
        <f>FIXED(EXP('WinBUGS output'!O50),2)</f>
        <v>2.06</v>
      </c>
    </row>
    <row r="52" spans="1:28" x14ac:dyDescent="0.25">
      <c r="A52">
        <v>5</v>
      </c>
      <c r="B52">
        <v>8</v>
      </c>
      <c r="C52" s="5" t="str">
        <f>VLOOKUP(A52,'WinBUGS output'!A:C,3,FALSE)</f>
        <v>Lofepramine</v>
      </c>
      <c r="D52" s="5" t="str">
        <f>VLOOKUP(B52,'WinBUGS output'!A:C,3,FALSE)</f>
        <v>Fluoxetine</v>
      </c>
      <c r="E52" s="5" t="str">
        <f>FIXED('WinBUGS output'!N51,2)</f>
        <v>-0.65</v>
      </c>
      <c r="F52" s="5" t="str">
        <f>FIXED('WinBUGS output'!M51,2)</f>
        <v>-1.57</v>
      </c>
      <c r="G52" s="5" t="str">
        <f>FIXED('WinBUGS output'!O51,2)</f>
        <v>0.39</v>
      </c>
      <c r="H52"/>
      <c r="I52"/>
      <c r="J52"/>
      <c r="N52"/>
      <c r="O52"/>
      <c r="X52" s="5" t="str">
        <f t="shared" si="0"/>
        <v>Lofepramine</v>
      </c>
      <c r="Y52" s="5" t="str">
        <f t="shared" si="1"/>
        <v>Fluoxetine</v>
      </c>
      <c r="Z52" s="5" t="str">
        <f>FIXED(EXP('WinBUGS output'!N51),2)</f>
        <v>0.52</v>
      </c>
      <c r="AA52" s="5" t="str">
        <f>FIXED(EXP('WinBUGS output'!M51),2)</f>
        <v>0.21</v>
      </c>
      <c r="AB52" s="5" t="str">
        <f>FIXED(EXP('WinBUGS output'!O51),2)</f>
        <v>1.48</v>
      </c>
    </row>
    <row r="53" spans="1:28" x14ac:dyDescent="0.25">
      <c r="A53">
        <v>5</v>
      </c>
      <c r="B53">
        <v>9</v>
      </c>
      <c r="C53" s="5" t="str">
        <f>VLOOKUP(A53,'WinBUGS output'!A:C,3,FALSE)</f>
        <v>Lofepramine</v>
      </c>
      <c r="D53" s="5" t="str">
        <f>VLOOKUP(B53,'WinBUGS output'!A:C,3,FALSE)</f>
        <v>Sertraline</v>
      </c>
      <c r="E53" s="5" t="str">
        <f>FIXED('WinBUGS output'!N52,2)</f>
        <v>-0.40</v>
      </c>
      <c r="F53" s="5" t="str">
        <f>FIXED('WinBUGS output'!M52,2)</f>
        <v>-1.49</v>
      </c>
      <c r="G53" s="5" t="str">
        <f>FIXED('WinBUGS output'!O52,2)</f>
        <v>0.81</v>
      </c>
      <c r="H53"/>
      <c r="I53"/>
      <c r="J53"/>
      <c r="N53"/>
      <c r="O53"/>
      <c r="X53" s="5" t="str">
        <f t="shared" si="0"/>
        <v>Lofepramine</v>
      </c>
      <c r="Y53" s="5" t="str">
        <f t="shared" si="1"/>
        <v>Sertraline</v>
      </c>
      <c r="Z53" s="5" t="str">
        <f>FIXED(EXP('WinBUGS output'!N52),2)</f>
        <v>0.67</v>
      </c>
      <c r="AA53" s="5" t="str">
        <f>FIXED(EXP('WinBUGS output'!M52),2)</f>
        <v>0.23</v>
      </c>
      <c r="AB53" s="5" t="str">
        <f>FIXED(EXP('WinBUGS output'!O52),2)</f>
        <v>2.25</v>
      </c>
    </row>
    <row r="54" spans="1:28" x14ac:dyDescent="0.25">
      <c r="A54">
        <v>5</v>
      </c>
      <c r="B54">
        <v>10</v>
      </c>
      <c r="C54" s="5" t="str">
        <f>VLOOKUP(A54,'WinBUGS output'!A:C,3,FALSE)</f>
        <v>Lofepramine</v>
      </c>
      <c r="D54" s="5" t="str">
        <f>VLOOKUP(B54,'WinBUGS output'!A:C,3,FALSE)</f>
        <v>Mirtazapine</v>
      </c>
      <c r="E54" s="5" t="str">
        <f>FIXED('WinBUGS output'!N53,2)</f>
        <v>0.09</v>
      </c>
      <c r="F54" s="5" t="str">
        <f>FIXED('WinBUGS output'!M53,2)</f>
        <v>-1.03</v>
      </c>
      <c r="G54" s="5" t="str">
        <f>FIXED('WinBUGS output'!O53,2)</f>
        <v>1.29</v>
      </c>
      <c r="H54"/>
      <c r="I54"/>
      <c r="J54"/>
      <c r="N54"/>
      <c r="O54"/>
      <c r="X54" s="5" t="str">
        <f t="shared" si="0"/>
        <v>Lofepramine</v>
      </c>
      <c r="Y54" s="5" t="str">
        <f t="shared" si="1"/>
        <v>Mirtazapine</v>
      </c>
      <c r="Z54" s="5" t="str">
        <f>FIXED(EXP('WinBUGS output'!N53),2)</f>
        <v>1.10</v>
      </c>
      <c r="AA54" s="5" t="str">
        <f>FIXED(EXP('WinBUGS output'!M53),2)</f>
        <v>0.36</v>
      </c>
      <c r="AB54" s="5" t="str">
        <f>FIXED(EXP('WinBUGS output'!O53),2)</f>
        <v>3.64</v>
      </c>
    </row>
    <row r="55" spans="1:28" x14ac:dyDescent="0.25">
      <c r="A55">
        <v>5</v>
      </c>
      <c r="B55">
        <v>11</v>
      </c>
      <c r="C55" s="5" t="str">
        <f>VLOOKUP(A55,'WinBUGS output'!A:C,3,FALSE)</f>
        <v>Lofepramine</v>
      </c>
      <c r="D55" s="5" t="str">
        <f>VLOOKUP(B55,'WinBUGS output'!A:C,3,FALSE)</f>
        <v>CBT individual (under 15 sessions)</v>
      </c>
      <c r="E55" s="5" t="str">
        <f>FIXED('WinBUGS output'!N54,2)</f>
        <v>-3.03</v>
      </c>
      <c r="F55" s="5" t="str">
        <f>FIXED('WinBUGS output'!M54,2)</f>
        <v>-7.07</v>
      </c>
      <c r="G55" s="5" t="str">
        <f>FIXED('WinBUGS output'!O54,2)</f>
        <v>0.25</v>
      </c>
      <c r="H55"/>
      <c r="I55"/>
      <c r="J55"/>
      <c r="N55"/>
      <c r="O55"/>
      <c r="X55" s="5" t="str">
        <f t="shared" si="0"/>
        <v>Lofepramine</v>
      </c>
      <c r="Y55" s="5" t="str">
        <f t="shared" si="1"/>
        <v>CBT individual (under 15 sessions)</v>
      </c>
      <c r="Z55" s="5" t="str">
        <f>FIXED(EXP('WinBUGS output'!N54),2)</f>
        <v>0.05</v>
      </c>
      <c r="AA55" s="5" t="str">
        <f>FIXED(EXP('WinBUGS output'!M54),2)</f>
        <v>0.00</v>
      </c>
      <c r="AB55" s="5" t="str">
        <f>FIXED(EXP('WinBUGS output'!O54),2)</f>
        <v>1.28</v>
      </c>
    </row>
    <row r="56" spans="1:28" x14ac:dyDescent="0.25">
      <c r="A56">
        <v>5</v>
      </c>
      <c r="B56">
        <v>12</v>
      </c>
      <c r="C56" s="5" t="str">
        <f>VLOOKUP(A56,'WinBUGS output'!A:C,3,FALSE)</f>
        <v>Lofepramine</v>
      </c>
      <c r="D56" s="5" t="str">
        <f>VLOOKUP(B56,'WinBUGS output'!A:C,3,FALSE)</f>
        <v>CBT individual (over 15 sessions)</v>
      </c>
      <c r="E56" s="5" t="str">
        <f>FIXED('WinBUGS output'!N55,2)</f>
        <v>-3.00</v>
      </c>
      <c r="F56" s="5" t="str">
        <f>FIXED('WinBUGS output'!M55,2)</f>
        <v>-7.03</v>
      </c>
      <c r="G56" s="5" t="str">
        <f>FIXED('WinBUGS output'!O55,2)</f>
        <v>0.20</v>
      </c>
      <c r="H56"/>
      <c r="I56"/>
      <c r="J56"/>
      <c r="N56"/>
      <c r="O56"/>
      <c r="X56" s="5" t="str">
        <f t="shared" si="0"/>
        <v>Lofepramine</v>
      </c>
      <c r="Y56" s="5" t="str">
        <f t="shared" si="1"/>
        <v>CBT individual (over 15 sessions)</v>
      </c>
      <c r="Z56" s="5" t="str">
        <f>FIXED(EXP('WinBUGS output'!N55),2)</f>
        <v>0.05</v>
      </c>
      <c r="AA56" s="5" t="str">
        <f>FIXED(EXP('WinBUGS output'!M55),2)</f>
        <v>0.00</v>
      </c>
      <c r="AB56" s="5" t="str">
        <f>FIXED(EXP('WinBUGS output'!O55),2)</f>
        <v>1.22</v>
      </c>
    </row>
    <row r="57" spans="1:28" x14ac:dyDescent="0.25">
      <c r="A57">
        <v>5</v>
      </c>
      <c r="B57">
        <v>13</v>
      </c>
      <c r="C57" s="5" t="str">
        <f>VLOOKUP(A57,'WinBUGS output'!A:C,3,FALSE)</f>
        <v>Lofepramine</v>
      </c>
      <c r="D57" s="5" t="str">
        <f>VLOOKUP(B57,'WinBUGS output'!A:C,3,FALSE)</f>
        <v>CBT individual (under 15 sessions) + escitalopram</v>
      </c>
      <c r="E57" s="5" t="str">
        <f>FIXED('WinBUGS output'!N56,2)</f>
        <v>-1.26</v>
      </c>
      <c r="F57" s="5" t="str">
        <f>FIXED('WinBUGS output'!M56,2)</f>
        <v>-4.44</v>
      </c>
      <c r="G57" s="5" t="str">
        <f>FIXED('WinBUGS output'!O56,2)</f>
        <v>1.66</v>
      </c>
      <c r="H57"/>
      <c r="I57"/>
      <c r="J57"/>
      <c r="N57"/>
      <c r="O57"/>
      <c r="X57" s="5" t="str">
        <f t="shared" si="0"/>
        <v>Lofepramine</v>
      </c>
      <c r="Y57" s="5" t="str">
        <f t="shared" si="1"/>
        <v>CBT individual (under 15 sessions) + escitalopram</v>
      </c>
      <c r="Z57" s="5" t="str">
        <f>FIXED(EXP('WinBUGS output'!N56),2)</f>
        <v>0.28</v>
      </c>
      <c r="AA57" s="5" t="str">
        <f>FIXED(EXP('WinBUGS output'!M56),2)</f>
        <v>0.01</v>
      </c>
      <c r="AB57" s="5" t="str">
        <f>FIXED(EXP('WinBUGS output'!O56),2)</f>
        <v>5.24</v>
      </c>
    </row>
    <row r="58" spans="1:28" x14ac:dyDescent="0.25">
      <c r="A58">
        <v>5</v>
      </c>
      <c r="B58">
        <v>14</v>
      </c>
      <c r="C58" s="5" t="str">
        <f>VLOOKUP(A58,'WinBUGS output'!A:C,3,FALSE)</f>
        <v>Lofepramine</v>
      </c>
      <c r="D58" s="5" t="str">
        <f>VLOOKUP(B58,'WinBUGS output'!A:C,3,FALSE)</f>
        <v>CBT individual (over 15 sessions) + amitriptyline</v>
      </c>
      <c r="E58" s="5" t="str">
        <f>FIXED('WinBUGS output'!N57,2)</f>
        <v>-1.18</v>
      </c>
      <c r="F58" s="5" t="str">
        <f>FIXED('WinBUGS output'!M57,2)</f>
        <v>-4.45</v>
      </c>
      <c r="G58" s="5" t="str">
        <f>FIXED('WinBUGS output'!O57,2)</f>
        <v>1.88</v>
      </c>
      <c r="H58"/>
      <c r="I58"/>
      <c r="J58"/>
      <c r="N58"/>
      <c r="O58"/>
      <c r="X58" s="5" t="str">
        <f t="shared" si="0"/>
        <v>Lofepramine</v>
      </c>
      <c r="Y58" s="5" t="str">
        <f t="shared" si="1"/>
        <v>CBT individual (over 15 sessions) + amitriptyline</v>
      </c>
      <c r="Z58" s="5" t="str">
        <f>FIXED(EXP('WinBUGS output'!N57),2)</f>
        <v>0.31</v>
      </c>
      <c r="AA58" s="5" t="str">
        <f>FIXED(EXP('WinBUGS output'!M57),2)</f>
        <v>0.01</v>
      </c>
      <c r="AB58" s="5" t="str">
        <f>FIXED(EXP('WinBUGS output'!O57),2)</f>
        <v>6.54</v>
      </c>
    </row>
    <row r="59" spans="1:28" x14ac:dyDescent="0.25">
      <c r="A59">
        <v>6</v>
      </c>
      <c r="B59">
        <v>7</v>
      </c>
      <c r="C59" s="5" t="str">
        <f>VLOOKUP(A59,'WinBUGS output'!A:C,3,FALSE)</f>
        <v>Citalopram</v>
      </c>
      <c r="D59" s="5" t="str">
        <f>VLOOKUP(B59,'WinBUGS output'!A:C,3,FALSE)</f>
        <v>Escitalopram</v>
      </c>
      <c r="E59" s="5" t="str">
        <f>FIXED('WinBUGS output'!N58,2)</f>
        <v>-0.11</v>
      </c>
      <c r="F59" s="5" t="str">
        <f>FIXED('WinBUGS output'!M58,2)</f>
        <v>-0.92</v>
      </c>
      <c r="G59" s="5" t="str">
        <f>FIXED('WinBUGS output'!O58,2)</f>
        <v>0.55</v>
      </c>
      <c r="H59" t="s">
        <v>230</v>
      </c>
      <c r="I59" t="s">
        <v>231</v>
      </c>
      <c r="J59" t="s">
        <v>232</v>
      </c>
      <c r="N59"/>
      <c r="O59"/>
      <c r="X59" s="5" t="str">
        <f t="shared" si="0"/>
        <v>Citalopram</v>
      </c>
      <c r="Y59" s="5" t="str">
        <f t="shared" si="1"/>
        <v>Escitalopram</v>
      </c>
      <c r="Z59" s="5" t="str">
        <f>FIXED(EXP('WinBUGS output'!N58),2)</f>
        <v>0.89</v>
      </c>
      <c r="AA59" s="5" t="str">
        <f>FIXED(EXP('WinBUGS output'!M58),2)</f>
        <v>0.40</v>
      </c>
      <c r="AB59" s="5" t="str">
        <f>FIXED(EXP('WinBUGS output'!O58),2)</f>
        <v>1.73</v>
      </c>
    </row>
    <row r="60" spans="1:28" x14ac:dyDescent="0.25">
      <c r="A60">
        <v>6</v>
      </c>
      <c r="B60">
        <v>8</v>
      </c>
      <c r="C60" s="5" t="str">
        <f>VLOOKUP(A60,'WinBUGS output'!A:C,3,FALSE)</f>
        <v>Citalopram</v>
      </c>
      <c r="D60" s="5" t="str">
        <f>VLOOKUP(B60,'WinBUGS output'!A:C,3,FALSE)</f>
        <v>Fluoxetine</v>
      </c>
      <c r="E60" s="5" t="str">
        <f>FIXED('WinBUGS output'!N59,2)</f>
        <v>-0.31</v>
      </c>
      <c r="F60" s="5" t="str">
        <f>FIXED('WinBUGS output'!M59,2)</f>
        <v>-1.19</v>
      </c>
      <c r="G60" s="5" t="str">
        <f>FIXED('WinBUGS output'!O59,2)</f>
        <v>0.31</v>
      </c>
      <c r="H60"/>
      <c r="I60"/>
      <c r="J60"/>
      <c r="N60"/>
      <c r="O60"/>
      <c r="X60" s="5" t="str">
        <f t="shared" si="0"/>
        <v>Citalopram</v>
      </c>
      <c r="Y60" s="5" t="str">
        <f t="shared" si="1"/>
        <v>Fluoxetine</v>
      </c>
      <c r="Z60" s="5" t="str">
        <f>FIXED(EXP('WinBUGS output'!N59),2)</f>
        <v>0.73</v>
      </c>
      <c r="AA60" s="5" t="str">
        <f>FIXED(EXP('WinBUGS output'!M59),2)</f>
        <v>0.30</v>
      </c>
      <c r="AB60" s="5" t="str">
        <f>FIXED(EXP('WinBUGS output'!O59),2)</f>
        <v>1.36</v>
      </c>
    </row>
    <row r="61" spans="1:28" x14ac:dyDescent="0.25">
      <c r="A61">
        <v>6</v>
      </c>
      <c r="B61">
        <v>9</v>
      </c>
      <c r="C61" s="5" t="str">
        <f>VLOOKUP(A61,'WinBUGS output'!A:C,3,FALSE)</f>
        <v>Citalopram</v>
      </c>
      <c r="D61" s="5" t="str">
        <f>VLOOKUP(B61,'WinBUGS output'!A:C,3,FALSE)</f>
        <v>Sertraline</v>
      </c>
      <c r="E61" s="5" t="str">
        <f>FIXED('WinBUGS output'!N60,2)</f>
        <v>-0.08</v>
      </c>
      <c r="F61" s="5" t="str">
        <f>FIXED('WinBUGS output'!M60,2)</f>
        <v>-0.99</v>
      </c>
      <c r="G61" s="5" t="str">
        <f>FIXED('WinBUGS output'!O60,2)</f>
        <v>0.71</v>
      </c>
      <c r="H61"/>
      <c r="I61"/>
      <c r="J61"/>
      <c r="N61"/>
      <c r="O61"/>
      <c r="X61" s="5" t="str">
        <f t="shared" si="0"/>
        <v>Citalopram</v>
      </c>
      <c r="Y61" s="5" t="str">
        <f t="shared" si="1"/>
        <v>Sertraline</v>
      </c>
      <c r="Z61" s="5" t="str">
        <f>FIXED(EXP('WinBUGS output'!N60),2)</f>
        <v>0.92</v>
      </c>
      <c r="AA61" s="5" t="str">
        <f>FIXED(EXP('WinBUGS output'!M60),2)</f>
        <v>0.37</v>
      </c>
      <c r="AB61" s="5" t="str">
        <f>FIXED(EXP('WinBUGS output'!O60),2)</f>
        <v>2.04</v>
      </c>
    </row>
    <row r="62" spans="1:28" x14ac:dyDescent="0.25">
      <c r="A62">
        <v>6</v>
      </c>
      <c r="B62">
        <v>10</v>
      </c>
      <c r="C62" s="5" t="str">
        <f>VLOOKUP(A62,'WinBUGS output'!A:C,3,FALSE)</f>
        <v>Citalopram</v>
      </c>
      <c r="D62" s="5" t="str">
        <f>VLOOKUP(B62,'WinBUGS output'!A:C,3,FALSE)</f>
        <v>Mirtazapine</v>
      </c>
      <c r="E62" s="5" t="str">
        <f>FIXED('WinBUGS output'!N61,2)</f>
        <v>0.39</v>
      </c>
      <c r="F62" s="5" t="str">
        <f>FIXED('WinBUGS output'!M61,2)</f>
        <v>-0.65</v>
      </c>
      <c r="G62" s="5" t="str">
        <f>FIXED('WinBUGS output'!O61,2)</f>
        <v>1.41</v>
      </c>
      <c r="H62" t="s">
        <v>233</v>
      </c>
      <c r="I62" t="s">
        <v>234</v>
      </c>
      <c r="J62" t="s">
        <v>235</v>
      </c>
      <c r="N62"/>
      <c r="O62"/>
      <c r="X62" s="5" t="str">
        <f t="shared" si="0"/>
        <v>Citalopram</v>
      </c>
      <c r="Y62" s="5" t="str">
        <f t="shared" si="1"/>
        <v>Mirtazapine</v>
      </c>
      <c r="Z62" s="5" t="str">
        <f>FIXED(EXP('WinBUGS output'!N61),2)</f>
        <v>1.48</v>
      </c>
      <c r="AA62" s="5" t="str">
        <f>FIXED(EXP('WinBUGS output'!M61),2)</f>
        <v>0.52</v>
      </c>
      <c r="AB62" s="5" t="str">
        <f>FIXED(EXP('WinBUGS output'!O61),2)</f>
        <v>4.09</v>
      </c>
    </row>
    <row r="63" spans="1:28" x14ac:dyDescent="0.25">
      <c r="A63">
        <v>6</v>
      </c>
      <c r="B63">
        <v>11</v>
      </c>
      <c r="C63" s="5" t="str">
        <f>VLOOKUP(A63,'WinBUGS output'!A:C,3,FALSE)</f>
        <v>Citalopram</v>
      </c>
      <c r="D63" s="5" t="str">
        <f>VLOOKUP(B63,'WinBUGS output'!A:C,3,FALSE)</f>
        <v>CBT individual (under 15 sessions)</v>
      </c>
      <c r="E63" s="5" t="str">
        <f>FIXED('WinBUGS output'!N62,2)</f>
        <v>-2.75</v>
      </c>
      <c r="F63" s="5" t="str">
        <f>FIXED('WinBUGS output'!M62,2)</f>
        <v>-6.75</v>
      </c>
      <c r="G63" s="5" t="str">
        <f>FIXED('WinBUGS output'!O62,2)</f>
        <v>0.52</v>
      </c>
      <c r="H63"/>
      <c r="I63"/>
      <c r="J63"/>
      <c r="N63"/>
      <c r="O63"/>
      <c r="X63" s="5" t="str">
        <f t="shared" si="0"/>
        <v>Citalopram</v>
      </c>
      <c r="Y63" s="5" t="str">
        <f t="shared" si="1"/>
        <v>CBT individual (under 15 sessions)</v>
      </c>
      <c r="Z63" s="5" t="str">
        <f>FIXED(EXP('WinBUGS output'!N62),2)</f>
        <v>0.06</v>
      </c>
      <c r="AA63" s="5" t="str">
        <f>FIXED(EXP('WinBUGS output'!M62),2)</f>
        <v>0.00</v>
      </c>
      <c r="AB63" s="5" t="str">
        <f>FIXED(EXP('WinBUGS output'!O62),2)</f>
        <v>1.68</v>
      </c>
    </row>
    <row r="64" spans="1:28" x14ac:dyDescent="0.25">
      <c r="A64">
        <v>6</v>
      </c>
      <c r="B64">
        <v>12</v>
      </c>
      <c r="C64" s="5" t="str">
        <f>VLOOKUP(A64,'WinBUGS output'!A:C,3,FALSE)</f>
        <v>Citalopram</v>
      </c>
      <c r="D64" s="5" t="str">
        <f>VLOOKUP(B64,'WinBUGS output'!A:C,3,FALSE)</f>
        <v>CBT individual (over 15 sessions)</v>
      </c>
      <c r="E64" s="5" t="str">
        <f>FIXED('WinBUGS output'!N63,2)</f>
        <v>-2.73</v>
      </c>
      <c r="F64" s="5" t="str">
        <f>FIXED('WinBUGS output'!M63,2)</f>
        <v>-6.71</v>
      </c>
      <c r="G64" s="5" t="str">
        <f>FIXED('WinBUGS output'!O63,2)</f>
        <v>0.49</v>
      </c>
      <c r="H64"/>
      <c r="I64"/>
      <c r="J64"/>
      <c r="N64"/>
      <c r="O64"/>
      <c r="X64" s="5" t="str">
        <f t="shared" si="0"/>
        <v>Citalopram</v>
      </c>
      <c r="Y64" s="5" t="str">
        <f t="shared" si="1"/>
        <v>CBT individual (over 15 sessions)</v>
      </c>
      <c r="Z64" s="5" t="str">
        <f>FIXED(EXP('WinBUGS output'!N63),2)</f>
        <v>0.07</v>
      </c>
      <c r="AA64" s="5" t="str">
        <f>FIXED(EXP('WinBUGS output'!M63),2)</f>
        <v>0.00</v>
      </c>
      <c r="AB64" s="5" t="str">
        <f>FIXED(EXP('WinBUGS output'!O63),2)</f>
        <v>1.63</v>
      </c>
    </row>
    <row r="65" spans="1:28" x14ac:dyDescent="0.25">
      <c r="A65">
        <v>6</v>
      </c>
      <c r="B65">
        <v>13</v>
      </c>
      <c r="C65" s="5" t="str">
        <f>VLOOKUP(A65,'WinBUGS output'!A:C,3,FALSE)</f>
        <v>Citalopram</v>
      </c>
      <c r="D65" s="5" t="str">
        <f>VLOOKUP(B65,'WinBUGS output'!A:C,3,FALSE)</f>
        <v>CBT individual (under 15 sessions) + escitalopram</v>
      </c>
      <c r="E65" s="5" t="str">
        <f>FIXED('WinBUGS output'!N64,2)</f>
        <v>-0.97</v>
      </c>
      <c r="F65" s="5" t="str">
        <f>FIXED('WinBUGS output'!M64,2)</f>
        <v>-4.10</v>
      </c>
      <c r="G65" s="5" t="str">
        <f>FIXED('WinBUGS output'!O64,2)</f>
        <v>1.85</v>
      </c>
      <c r="H65"/>
      <c r="I65"/>
      <c r="J65"/>
      <c r="N65"/>
      <c r="O65"/>
      <c r="X65" s="5" t="str">
        <f t="shared" si="0"/>
        <v>Citalopram</v>
      </c>
      <c r="Y65" s="5" t="str">
        <f t="shared" si="1"/>
        <v>CBT individual (under 15 sessions) + escitalopram</v>
      </c>
      <c r="Z65" s="5" t="str">
        <f>FIXED(EXP('WinBUGS output'!N64),2)</f>
        <v>0.38</v>
      </c>
      <c r="AA65" s="5" t="str">
        <f>FIXED(EXP('WinBUGS output'!M64),2)</f>
        <v>0.02</v>
      </c>
      <c r="AB65" s="5" t="str">
        <f>FIXED(EXP('WinBUGS output'!O64),2)</f>
        <v>6.33</v>
      </c>
    </row>
    <row r="66" spans="1:28" x14ac:dyDescent="0.25">
      <c r="A66">
        <v>6</v>
      </c>
      <c r="B66">
        <v>14</v>
      </c>
      <c r="C66" s="5" t="str">
        <f>VLOOKUP(A66,'WinBUGS output'!A:C,3,FALSE)</f>
        <v>Citalopram</v>
      </c>
      <c r="D66" s="5" t="str">
        <f>VLOOKUP(B66,'WinBUGS output'!A:C,3,FALSE)</f>
        <v>CBT individual (over 15 sessions) + amitriptyline</v>
      </c>
      <c r="E66" s="5" t="str">
        <f>FIXED('WinBUGS output'!N65,2)</f>
        <v>-0.89</v>
      </c>
      <c r="F66" s="5" t="str">
        <f>FIXED('WinBUGS output'!M65,2)</f>
        <v>-4.10</v>
      </c>
      <c r="G66" s="5" t="str">
        <f>FIXED('WinBUGS output'!O65,2)</f>
        <v>2.05</v>
      </c>
      <c r="H66"/>
      <c r="I66"/>
      <c r="J66"/>
      <c r="N66"/>
      <c r="O66"/>
      <c r="X66" s="5" t="str">
        <f t="shared" si="0"/>
        <v>Citalopram</v>
      </c>
      <c r="Y66" s="5" t="str">
        <f t="shared" si="1"/>
        <v>CBT individual (over 15 sessions) + amitriptyline</v>
      </c>
      <c r="Z66" s="5" t="str">
        <f>FIXED(EXP('WinBUGS output'!N65),2)</f>
        <v>0.41</v>
      </c>
      <c r="AA66" s="5" t="str">
        <f>FIXED(EXP('WinBUGS output'!M65),2)</f>
        <v>0.02</v>
      </c>
      <c r="AB66" s="5" t="str">
        <f>FIXED(EXP('WinBUGS output'!O65),2)</f>
        <v>7.77</v>
      </c>
    </row>
    <row r="67" spans="1:28" x14ac:dyDescent="0.25">
      <c r="A67">
        <v>7</v>
      </c>
      <c r="B67">
        <v>8</v>
      </c>
      <c r="C67" s="5" t="str">
        <f>VLOOKUP(A67,'WinBUGS output'!A:C,3,FALSE)</f>
        <v>Escitalopram</v>
      </c>
      <c r="D67" s="5" t="str">
        <f>VLOOKUP(B67,'WinBUGS output'!A:C,3,FALSE)</f>
        <v>Fluoxetine</v>
      </c>
      <c r="E67" s="5" t="str">
        <f>FIXED('WinBUGS output'!N66,2)</f>
        <v>-0.18</v>
      </c>
      <c r="F67" s="5" t="str">
        <f>FIXED('WinBUGS output'!M66,2)</f>
        <v>-1.00</v>
      </c>
      <c r="G67" s="5" t="str">
        <f>FIXED('WinBUGS output'!O66,2)</f>
        <v>0.46</v>
      </c>
      <c r="H67" t="s">
        <v>236</v>
      </c>
      <c r="I67" t="s">
        <v>237</v>
      </c>
      <c r="J67" t="s">
        <v>238</v>
      </c>
      <c r="N67"/>
      <c r="O67"/>
      <c r="X67" s="5" t="str">
        <f t="shared" si="0"/>
        <v>Escitalopram</v>
      </c>
      <c r="Y67" s="5" t="str">
        <f t="shared" si="1"/>
        <v>Fluoxetine</v>
      </c>
      <c r="Z67" s="5" t="str">
        <f>FIXED(EXP('WinBUGS output'!N66),2)</f>
        <v>0.83</v>
      </c>
      <c r="AA67" s="5" t="str">
        <f>FIXED(EXP('WinBUGS output'!M66),2)</f>
        <v>0.37</v>
      </c>
      <c r="AB67" s="5" t="str">
        <f>FIXED(EXP('WinBUGS output'!O66),2)</f>
        <v>1.59</v>
      </c>
    </row>
    <row r="68" spans="1:28" x14ac:dyDescent="0.25">
      <c r="A68">
        <v>7</v>
      </c>
      <c r="B68">
        <v>9</v>
      </c>
      <c r="C68" s="5" t="str">
        <f>VLOOKUP(A68,'WinBUGS output'!A:C,3,FALSE)</f>
        <v>Escitalopram</v>
      </c>
      <c r="D68" s="5" t="str">
        <f>VLOOKUP(B68,'WinBUGS output'!A:C,3,FALSE)</f>
        <v>Sertraline</v>
      </c>
      <c r="E68" s="5" t="str">
        <f>FIXED('WinBUGS output'!N67,2)</f>
        <v>0.03</v>
      </c>
      <c r="F68" s="5" t="str">
        <f>FIXED('WinBUGS output'!M67,2)</f>
        <v>-0.81</v>
      </c>
      <c r="G68" s="5" t="str">
        <f>FIXED('WinBUGS output'!O67,2)</f>
        <v>0.91</v>
      </c>
      <c r="H68"/>
      <c r="I68"/>
      <c r="J68"/>
      <c r="N68"/>
      <c r="O68"/>
      <c r="X68" s="5" t="str">
        <f t="shared" si="0"/>
        <v>Escitalopram</v>
      </c>
      <c r="Y68" s="5" t="str">
        <f t="shared" si="1"/>
        <v>Sertraline</v>
      </c>
      <c r="Z68" s="5" t="str">
        <f>FIXED(EXP('WinBUGS output'!N67),2)</f>
        <v>1.03</v>
      </c>
      <c r="AA68" s="5" t="str">
        <f>FIXED(EXP('WinBUGS output'!M67),2)</f>
        <v>0.45</v>
      </c>
      <c r="AB68" s="5" t="str">
        <f>FIXED(EXP('WinBUGS output'!O67),2)</f>
        <v>2.47</v>
      </c>
    </row>
    <row r="69" spans="1:28" x14ac:dyDescent="0.25">
      <c r="A69">
        <v>7</v>
      </c>
      <c r="B69">
        <v>10</v>
      </c>
      <c r="C69" s="5" t="str">
        <f>VLOOKUP(A69,'WinBUGS output'!A:C,3,FALSE)</f>
        <v>Escitalopram</v>
      </c>
      <c r="D69" s="5" t="str">
        <f>VLOOKUP(B69,'WinBUGS output'!A:C,3,FALSE)</f>
        <v>Mirtazapine</v>
      </c>
      <c r="E69" s="5" t="str">
        <f>FIXED('WinBUGS output'!N68,2)</f>
        <v>0.53</v>
      </c>
      <c r="F69" s="5" t="str">
        <f>FIXED('WinBUGS output'!M68,2)</f>
        <v>-0.54</v>
      </c>
      <c r="G69" s="5" t="str">
        <f>FIXED('WinBUGS output'!O68,2)</f>
        <v>1.57</v>
      </c>
      <c r="H69"/>
      <c r="I69"/>
      <c r="J69"/>
      <c r="N69"/>
      <c r="O69"/>
      <c r="X69" s="5" t="str">
        <f t="shared" ref="X69:X94" si="4">C69</f>
        <v>Escitalopram</v>
      </c>
      <c r="Y69" s="5" t="str">
        <f t="shared" ref="Y69:Y94" si="5">D69</f>
        <v>Mirtazapine</v>
      </c>
      <c r="Z69" s="5" t="str">
        <f>FIXED(EXP('WinBUGS output'!N68),2)</f>
        <v>1.70</v>
      </c>
      <c r="AA69" s="5" t="str">
        <f>FIXED(EXP('WinBUGS output'!M68),2)</f>
        <v>0.58</v>
      </c>
      <c r="AB69" s="5" t="str">
        <f>FIXED(EXP('WinBUGS output'!O68),2)</f>
        <v>4.83</v>
      </c>
    </row>
    <row r="70" spans="1:28" x14ac:dyDescent="0.25">
      <c r="A70">
        <v>7</v>
      </c>
      <c r="B70">
        <v>11</v>
      </c>
      <c r="C70" s="5" t="str">
        <f>VLOOKUP(A70,'WinBUGS output'!A:C,3,FALSE)</f>
        <v>Escitalopram</v>
      </c>
      <c r="D70" s="5" t="str">
        <f>VLOOKUP(B70,'WinBUGS output'!A:C,3,FALSE)</f>
        <v>CBT individual (under 15 sessions)</v>
      </c>
      <c r="E70" s="5" t="str">
        <f>FIXED('WinBUGS output'!N69,2)</f>
        <v>-2.61</v>
      </c>
      <c r="F70" s="5" t="str">
        <f>FIXED('WinBUGS output'!M69,2)</f>
        <v>-6.60</v>
      </c>
      <c r="G70" s="5" t="str">
        <f>FIXED('WinBUGS output'!O69,2)</f>
        <v>0.62</v>
      </c>
      <c r="H70"/>
      <c r="I70"/>
      <c r="J70"/>
      <c r="N70"/>
      <c r="O70"/>
      <c r="X70" s="5" t="str">
        <f t="shared" si="4"/>
        <v>Escitalopram</v>
      </c>
      <c r="Y70" s="5" t="str">
        <f t="shared" si="5"/>
        <v>CBT individual (under 15 sessions)</v>
      </c>
      <c r="Z70" s="5" t="str">
        <f>FIXED(EXP('WinBUGS output'!N69),2)</f>
        <v>0.07</v>
      </c>
      <c r="AA70" s="5" t="str">
        <f>FIXED(EXP('WinBUGS output'!M69),2)</f>
        <v>0.00</v>
      </c>
      <c r="AB70" s="5" t="str">
        <f>FIXED(EXP('WinBUGS output'!O69),2)</f>
        <v>1.86</v>
      </c>
    </row>
    <row r="71" spans="1:28" x14ac:dyDescent="0.25">
      <c r="A71">
        <v>7</v>
      </c>
      <c r="B71">
        <v>12</v>
      </c>
      <c r="C71" s="5" t="str">
        <f>VLOOKUP(A71,'WinBUGS output'!A:C,3,FALSE)</f>
        <v>Escitalopram</v>
      </c>
      <c r="D71" s="5" t="str">
        <f>VLOOKUP(B71,'WinBUGS output'!A:C,3,FALSE)</f>
        <v>CBT individual (over 15 sessions)</v>
      </c>
      <c r="E71" s="5" t="str">
        <f>FIXED('WinBUGS output'!N70,2)</f>
        <v>-2.58</v>
      </c>
      <c r="F71" s="5" t="str">
        <f>FIXED('WinBUGS output'!M70,2)</f>
        <v>-6.55</v>
      </c>
      <c r="G71" s="5" t="str">
        <f>FIXED('WinBUGS output'!O70,2)</f>
        <v>0.59</v>
      </c>
      <c r="H71"/>
      <c r="I71"/>
      <c r="J71"/>
      <c r="N71"/>
      <c r="O71"/>
      <c r="X71" s="5" t="str">
        <f t="shared" si="4"/>
        <v>Escitalopram</v>
      </c>
      <c r="Y71" s="5" t="str">
        <f t="shared" si="5"/>
        <v>CBT individual (over 15 sessions)</v>
      </c>
      <c r="Z71" s="5" t="str">
        <f>FIXED(EXP('WinBUGS output'!N70),2)</f>
        <v>0.08</v>
      </c>
      <c r="AA71" s="5" t="str">
        <f>FIXED(EXP('WinBUGS output'!M70),2)</f>
        <v>0.00</v>
      </c>
      <c r="AB71" s="5" t="str">
        <f>FIXED(EXP('WinBUGS output'!O70),2)</f>
        <v>1.80</v>
      </c>
    </row>
    <row r="72" spans="1:28" x14ac:dyDescent="0.25">
      <c r="A72">
        <v>7</v>
      </c>
      <c r="B72">
        <v>13</v>
      </c>
      <c r="C72" s="5" t="str">
        <f>VLOOKUP(A72,'WinBUGS output'!A:C,3,FALSE)</f>
        <v>Escitalopram</v>
      </c>
      <c r="D72" s="5" t="str">
        <f>VLOOKUP(B72,'WinBUGS output'!A:C,3,FALSE)</f>
        <v>CBT individual (under 15 sessions) + escitalopram</v>
      </c>
      <c r="E72" s="5" t="str">
        <f>FIXED('WinBUGS output'!N71,2)</f>
        <v>-0.83</v>
      </c>
      <c r="F72" s="5" t="str">
        <f>FIXED('WinBUGS output'!M71,2)</f>
        <v>-3.91</v>
      </c>
      <c r="G72" s="5" t="str">
        <f>FIXED('WinBUGS output'!O71,2)</f>
        <v>1.92</v>
      </c>
      <c r="H72" t="s">
        <v>239</v>
      </c>
      <c r="I72" t="s">
        <v>240</v>
      </c>
      <c r="J72" t="s">
        <v>241</v>
      </c>
      <c r="N72"/>
      <c r="O72"/>
      <c r="X72" s="5" t="str">
        <f t="shared" si="4"/>
        <v>Escitalopram</v>
      </c>
      <c r="Y72" s="5" t="str">
        <f t="shared" si="5"/>
        <v>CBT individual (under 15 sessions) + escitalopram</v>
      </c>
      <c r="Z72" s="5" t="str">
        <f>FIXED(EXP('WinBUGS output'!N71),2)</f>
        <v>0.44</v>
      </c>
      <c r="AA72" s="5" t="str">
        <f>FIXED(EXP('WinBUGS output'!M71),2)</f>
        <v>0.02</v>
      </c>
      <c r="AB72" s="5" t="str">
        <f>FIXED(EXP('WinBUGS output'!O71),2)</f>
        <v>6.80</v>
      </c>
    </row>
    <row r="73" spans="1:28" x14ac:dyDescent="0.25">
      <c r="A73">
        <v>7</v>
      </c>
      <c r="B73">
        <v>14</v>
      </c>
      <c r="C73" s="5" t="str">
        <f>VLOOKUP(A73,'WinBUGS output'!A:C,3,FALSE)</f>
        <v>Escitalopram</v>
      </c>
      <c r="D73" s="5" t="str">
        <f>VLOOKUP(B73,'WinBUGS output'!A:C,3,FALSE)</f>
        <v>CBT individual (over 15 sessions) + amitriptyline</v>
      </c>
      <c r="E73" s="5" t="str">
        <f>FIXED('WinBUGS output'!N72,2)</f>
        <v>-0.75</v>
      </c>
      <c r="F73" s="5" t="str">
        <f>FIXED('WinBUGS output'!M72,2)</f>
        <v>-3.91</v>
      </c>
      <c r="G73" s="5" t="str">
        <f>FIXED('WinBUGS output'!O72,2)</f>
        <v>2.14</v>
      </c>
      <c r="H73"/>
      <c r="I73"/>
      <c r="J73"/>
      <c r="N73"/>
      <c r="O73"/>
      <c r="X73" s="5" t="str">
        <f t="shared" si="4"/>
        <v>Escitalopram</v>
      </c>
      <c r="Y73" s="5" t="str">
        <f t="shared" si="5"/>
        <v>CBT individual (over 15 sessions) + amitriptyline</v>
      </c>
      <c r="Z73" s="5" t="str">
        <f>FIXED(EXP('WinBUGS output'!N72),2)</f>
        <v>0.47</v>
      </c>
      <c r="AA73" s="5" t="str">
        <f>FIXED(EXP('WinBUGS output'!M72),2)</f>
        <v>0.02</v>
      </c>
      <c r="AB73" s="5" t="str">
        <f>FIXED(EXP('WinBUGS output'!O72),2)</f>
        <v>8.49</v>
      </c>
    </row>
    <row r="74" spans="1:28" x14ac:dyDescent="0.25">
      <c r="A74">
        <v>8</v>
      </c>
      <c r="B74">
        <v>9</v>
      </c>
      <c r="C74" s="5" t="str">
        <f>VLOOKUP(A74,'WinBUGS output'!A:C,3,FALSE)</f>
        <v>Fluoxetine</v>
      </c>
      <c r="D74" s="5" t="str">
        <f>VLOOKUP(B74,'WinBUGS output'!A:C,3,FALSE)</f>
        <v>Sertraline</v>
      </c>
      <c r="E74" s="5" t="str">
        <f>FIXED('WinBUGS output'!N73,2)</f>
        <v>0.21</v>
      </c>
      <c r="F74" s="5" t="str">
        <f>FIXED('WinBUGS output'!M73,2)</f>
        <v>-0.50</v>
      </c>
      <c r="G74" s="5" t="str">
        <f>FIXED('WinBUGS output'!O73,2)</f>
        <v>1.15</v>
      </c>
      <c r="H74"/>
      <c r="I74"/>
      <c r="J74"/>
      <c r="N74"/>
      <c r="O74"/>
      <c r="X74" s="5" t="str">
        <f t="shared" si="4"/>
        <v>Fluoxetine</v>
      </c>
      <c r="Y74" s="5" t="str">
        <f t="shared" si="5"/>
        <v>Sertraline</v>
      </c>
      <c r="Z74" s="5" t="str">
        <f>FIXED(EXP('WinBUGS output'!N73),2)</f>
        <v>1.23</v>
      </c>
      <c r="AA74" s="5" t="str">
        <f>FIXED(EXP('WinBUGS output'!M73),2)</f>
        <v>0.61</v>
      </c>
      <c r="AB74" s="5" t="str">
        <f>FIXED(EXP('WinBUGS output'!O73),2)</f>
        <v>3.15</v>
      </c>
    </row>
    <row r="75" spans="1:28" x14ac:dyDescent="0.25">
      <c r="A75">
        <v>8</v>
      </c>
      <c r="B75">
        <v>10</v>
      </c>
      <c r="C75" s="5" t="str">
        <f>VLOOKUP(A75,'WinBUGS output'!A:C,3,FALSE)</f>
        <v>Fluoxetine</v>
      </c>
      <c r="D75" s="5" t="str">
        <f>VLOOKUP(B75,'WinBUGS output'!A:C,3,FALSE)</f>
        <v>Mirtazapine</v>
      </c>
      <c r="E75" s="5" t="str">
        <f>FIXED('WinBUGS output'!N74,2)</f>
        <v>0.74</v>
      </c>
      <c r="F75" s="5" t="str">
        <f>FIXED('WinBUGS output'!M74,2)</f>
        <v>-0.17</v>
      </c>
      <c r="G75" s="5" t="str">
        <f>FIXED('WinBUGS output'!O74,2)</f>
        <v>1.64</v>
      </c>
      <c r="H75" t="s">
        <v>242</v>
      </c>
      <c r="I75" t="s">
        <v>243</v>
      </c>
      <c r="J75" t="s">
        <v>244</v>
      </c>
      <c r="N75"/>
      <c r="O75"/>
      <c r="X75" s="5" t="str">
        <f t="shared" si="4"/>
        <v>Fluoxetine</v>
      </c>
      <c r="Y75" s="5" t="str">
        <f t="shared" si="5"/>
        <v>Mirtazapine</v>
      </c>
      <c r="Z75" s="5" t="str">
        <f>FIXED(EXP('WinBUGS output'!N74),2)</f>
        <v>2.10</v>
      </c>
      <c r="AA75" s="5" t="str">
        <f>FIXED(EXP('WinBUGS output'!M74),2)</f>
        <v>0.84</v>
      </c>
      <c r="AB75" s="5" t="str">
        <f>FIXED(EXP('WinBUGS output'!O74),2)</f>
        <v>5.17</v>
      </c>
    </row>
    <row r="76" spans="1:28" x14ac:dyDescent="0.25">
      <c r="A76">
        <v>8</v>
      </c>
      <c r="B76">
        <v>11</v>
      </c>
      <c r="C76" s="5" t="str">
        <f>VLOOKUP(A76,'WinBUGS output'!A:C,3,FALSE)</f>
        <v>Fluoxetine</v>
      </c>
      <c r="D76" s="5" t="str">
        <f>VLOOKUP(B76,'WinBUGS output'!A:C,3,FALSE)</f>
        <v>CBT individual (under 15 sessions)</v>
      </c>
      <c r="E76" s="5" t="str">
        <f>FIXED('WinBUGS output'!N75,2)</f>
        <v>-2.40</v>
      </c>
      <c r="F76" s="5" t="str">
        <f>FIXED('WinBUGS output'!M75,2)</f>
        <v>-6.39</v>
      </c>
      <c r="G76" s="5" t="str">
        <f>FIXED('WinBUGS output'!O75,2)</f>
        <v>0.84</v>
      </c>
      <c r="H76"/>
      <c r="I76"/>
      <c r="J76"/>
      <c r="N76"/>
      <c r="O76"/>
      <c r="X76" s="5" t="str">
        <f t="shared" si="4"/>
        <v>Fluoxetine</v>
      </c>
      <c r="Y76" s="5" t="str">
        <f t="shared" si="5"/>
        <v>CBT individual (under 15 sessions)</v>
      </c>
      <c r="Z76" s="5" t="str">
        <f>FIXED(EXP('WinBUGS output'!N75),2)</f>
        <v>0.09</v>
      </c>
      <c r="AA76" s="5" t="str">
        <f>FIXED(EXP('WinBUGS output'!M75),2)</f>
        <v>0.00</v>
      </c>
      <c r="AB76" s="5" t="str">
        <f>FIXED(EXP('WinBUGS output'!O75),2)</f>
        <v>2.31</v>
      </c>
    </row>
    <row r="77" spans="1:28" x14ac:dyDescent="0.25">
      <c r="A77">
        <v>8</v>
      </c>
      <c r="B77">
        <v>12</v>
      </c>
      <c r="C77" s="5" t="str">
        <f>VLOOKUP(A77,'WinBUGS output'!A:C,3,FALSE)</f>
        <v>Fluoxetine</v>
      </c>
      <c r="D77" s="5" t="str">
        <f>VLOOKUP(B77,'WinBUGS output'!A:C,3,FALSE)</f>
        <v>CBT individual (over 15 sessions)</v>
      </c>
      <c r="E77" s="5" t="str">
        <f>FIXED('WinBUGS output'!N76,2)</f>
        <v>-2.37</v>
      </c>
      <c r="F77" s="5" t="str">
        <f>FIXED('WinBUGS output'!M76,2)</f>
        <v>-6.34</v>
      </c>
      <c r="G77" s="5" t="str">
        <f>FIXED('WinBUGS output'!O76,2)</f>
        <v>0.80</v>
      </c>
      <c r="H77"/>
      <c r="I77"/>
      <c r="J77"/>
      <c r="N77"/>
      <c r="O77"/>
      <c r="X77" s="5" t="str">
        <f t="shared" si="4"/>
        <v>Fluoxetine</v>
      </c>
      <c r="Y77" s="5" t="str">
        <f t="shared" si="5"/>
        <v>CBT individual (over 15 sessions)</v>
      </c>
      <c r="Z77" s="5" t="str">
        <f>FIXED(EXP('WinBUGS output'!N76),2)</f>
        <v>0.09</v>
      </c>
      <c r="AA77" s="5" t="str">
        <f>FIXED(EXP('WinBUGS output'!M76),2)</f>
        <v>0.00</v>
      </c>
      <c r="AB77" s="5" t="str">
        <f>FIXED(EXP('WinBUGS output'!O76),2)</f>
        <v>2.22</v>
      </c>
    </row>
    <row r="78" spans="1:28" x14ac:dyDescent="0.25">
      <c r="A78">
        <v>8</v>
      </c>
      <c r="B78">
        <v>13</v>
      </c>
      <c r="C78" s="5" t="str">
        <f>VLOOKUP(A78,'WinBUGS output'!A:C,3,FALSE)</f>
        <v>Fluoxetine</v>
      </c>
      <c r="D78" s="5" t="str">
        <f>VLOOKUP(B78,'WinBUGS output'!A:C,3,FALSE)</f>
        <v>CBT individual (under 15 sessions) + escitalopram</v>
      </c>
      <c r="E78" s="5" t="str">
        <f>FIXED('WinBUGS output'!N77,2)</f>
        <v>-0.62</v>
      </c>
      <c r="F78" s="5" t="str">
        <f>FIXED('WinBUGS output'!M77,2)</f>
        <v>-3.75</v>
      </c>
      <c r="G78" s="5" t="str">
        <f>FIXED('WinBUGS output'!O77,2)</f>
        <v>2.20</v>
      </c>
      <c r="H78"/>
      <c r="I78"/>
      <c r="J78"/>
      <c r="N78"/>
      <c r="O78"/>
      <c r="X78" s="5" t="str">
        <f t="shared" si="4"/>
        <v>Fluoxetine</v>
      </c>
      <c r="Y78" s="5" t="str">
        <f t="shared" si="5"/>
        <v>CBT individual (under 15 sessions) + escitalopram</v>
      </c>
      <c r="Z78" s="5" t="str">
        <f>FIXED(EXP('WinBUGS output'!N77),2)</f>
        <v>0.54</v>
      </c>
      <c r="AA78" s="5" t="str">
        <f>FIXED(EXP('WinBUGS output'!M77),2)</f>
        <v>0.02</v>
      </c>
      <c r="AB78" s="5" t="str">
        <f>FIXED(EXP('WinBUGS output'!O77),2)</f>
        <v>9.03</v>
      </c>
    </row>
    <row r="79" spans="1:28" x14ac:dyDescent="0.25">
      <c r="A79">
        <v>8</v>
      </c>
      <c r="B79">
        <v>14</v>
      </c>
      <c r="C79" s="5" t="str">
        <f>VLOOKUP(A79,'WinBUGS output'!A:C,3,FALSE)</f>
        <v>Fluoxetine</v>
      </c>
      <c r="D79" s="5" t="str">
        <f>VLOOKUP(B79,'WinBUGS output'!A:C,3,FALSE)</f>
        <v>CBT individual (over 15 sessions) + amitriptyline</v>
      </c>
      <c r="E79" s="5" t="str">
        <f>FIXED('WinBUGS output'!N78,2)</f>
        <v>-0.54</v>
      </c>
      <c r="F79" s="5" t="str">
        <f>FIXED('WinBUGS output'!M78,2)</f>
        <v>-3.75</v>
      </c>
      <c r="G79" s="5" t="str">
        <f>FIXED('WinBUGS output'!O78,2)</f>
        <v>2.39</v>
      </c>
      <c r="H79"/>
      <c r="I79"/>
      <c r="J79"/>
      <c r="N79"/>
      <c r="O79"/>
      <c r="X79" s="5" t="str">
        <f t="shared" si="4"/>
        <v>Fluoxetine</v>
      </c>
      <c r="Y79" s="5" t="str">
        <f t="shared" si="5"/>
        <v>CBT individual (over 15 sessions) + amitriptyline</v>
      </c>
      <c r="Z79" s="5" t="str">
        <f>FIXED(EXP('WinBUGS output'!N78),2)</f>
        <v>0.58</v>
      </c>
      <c r="AA79" s="5" t="str">
        <f>FIXED(EXP('WinBUGS output'!M78),2)</f>
        <v>0.02</v>
      </c>
      <c r="AB79" s="5" t="str">
        <f>FIXED(EXP('WinBUGS output'!O78),2)</f>
        <v>10.90</v>
      </c>
    </row>
    <row r="80" spans="1:28" x14ac:dyDescent="0.25">
      <c r="A80">
        <v>9</v>
      </c>
      <c r="B80">
        <v>10</v>
      </c>
      <c r="C80" s="5" t="str">
        <f>VLOOKUP(A80,'WinBUGS output'!A:C,3,FALSE)</f>
        <v>Sertraline</v>
      </c>
      <c r="D80" s="5" t="str">
        <f>VLOOKUP(B80,'WinBUGS output'!A:C,3,FALSE)</f>
        <v>Mirtazapine</v>
      </c>
      <c r="E80" s="5" t="str">
        <f>FIXED('WinBUGS output'!N79,2)</f>
        <v>0.49</v>
      </c>
      <c r="F80" s="5" t="str">
        <f>FIXED('WinBUGS output'!M79,2)</f>
        <v>-0.65</v>
      </c>
      <c r="G80" s="5" t="str">
        <f>FIXED('WinBUGS output'!O79,2)</f>
        <v>1.59</v>
      </c>
      <c r="H80"/>
      <c r="I80"/>
      <c r="J80"/>
      <c r="N80"/>
      <c r="O80"/>
      <c r="X80" s="5" t="str">
        <f t="shared" si="4"/>
        <v>Sertraline</v>
      </c>
      <c r="Y80" s="5" t="str">
        <f t="shared" si="5"/>
        <v>Mirtazapine</v>
      </c>
      <c r="Z80" s="5" t="str">
        <f>FIXED(EXP('WinBUGS output'!N79),2)</f>
        <v>1.64</v>
      </c>
      <c r="AA80" s="5" t="str">
        <f>FIXED(EXP('WinBUGS output'!M79),2)</f>
        <v>0.52</v>
      </c>
      <c r="AB80" s="5" t="str">
        <f>FIXED(EXP('WinBUGS output'!O79),2)</f>
        <v>4.92</v>
      </c>
    </row>
    <row r="81" spans="1:28" x14ac:dyDescent="0.25">
      <c r="A81">
        <v>9</v>
      </c>
      <c r="B81">
        <v>11</v>
      </c>
      <c r="C81" s="5" t="str">
        <f>VLOOKUP(A81,'WinBUGS output'!A:C,3,FALSE)</f>
        <v>Sertraline</v>
      </c>
      <c r="D81" s="5" t="str">
        <f>VLOOKUP(B81,'WinBUGS output'!A:C,3,FALSE)</f>
        <v>CBT individual (under 15 sessions)</v>
      </c>
      <c r="E81" s="5" t="str">
        <f>FIXED('WinBUGS output'!N80,2)</f>
        <v>-2.65</v>
      </c>
      <c r="F81" s="5" t="str">
        <f>FIXED('WinBUGS output'!M80,2)</f>
        <v>-6.67</v>
      </c>
      <c r="G81" s="5" t="str">
        <f>FIXED('WinBUGS output'!O80,2)</f>
        <v>0.64</v>
      </c>
      <c r="H81"/>
      <c r="I81"/>
      <c r="J81"/>
      <c r="N81"/>
      <c r="O81"/>
      <c r="X81" s="5" t="str">
        <f t="shared" si="4"/>
        <v>Sertraline</v>
      </c>
      <c r="Y81" s="5" t="str">
        <f t="shared" si="5"/>
        <v>CBT individual (under 15 sessions)</v>
      </c>
      <c r="Z81" s="5" t="str">
        <f>FIXED(EXP('WinBUGS output'!N80),2)</f>
        <v>0.07</v>
      </c>
      <c r="AA81" s="5" t="str">
        <f>FIXED(EXP('WinBUGS output'!M80),2)</f>
        <v>0.00</v>
      </c>
      <c r="AB81" s="5" t="str">
        <f>FIXED(EXP('WinBUGS output'!O80),2)</f>
        <v>1.90</v>
      </c>
    </row>
    <row r="82" spans="1:28" x14ac:dyDescent="0.25">
      <c r="A82">
        <v>9</v>
      </c>
      <c r="B82">
        <v>12</v>
      </c>
      <c r="C82" s="5" t="str">
        <f>VLOOKUP(A82,'WinBUGS output'!A:C,3,FALSE)</f>
        <v>Sertraline</v>
      </c>
      <c r="D82" s="5" t="str">
        <f>VLOOKUP(B82,'WinBUGS output'!A:C,3,FALSE)</f>
        <v>CBT individual (over 15 sessions)</v>
      </c>
      <c r="E82" s="5" t="str">
        <f>FIXED('WinBUGS output'!N81,2)</f>
        <v>-2.62</v>
      </c>
      <c r="F82" s="5" t="str">
        <f>FIXED('WinBUGS output'!M81,2)</f>
        <v>-6.62</v>
      </c>
      <c r="G82" s="5" t="str">
        <f>FIXED('WinBUGS output'!O81,2)</f>
        <v>0.60</v>
      </c>
      <c r="H82"/>
      <c r="I82"/>
      <c r="J82"/>
      <c r="N82"/>
      <c r="O82"/>
      <c r="X82" s="5" t="str">
        <f t="shared" si="4"/>
        <v>Sertraline</v>
      </c>
      <c r="Y82" s="5" t="str">
        <f t="shared" si="5"/>
        <v>CBT individual (over 15 sessions)</v>
      </c>
      <c r="Z82" s="5" t="str">
        <f>FIXED(EXP('WinBUGS output'!N81),2)</f>
        <v>0.07</v>
      </c>
      <c r="AA82" s="5" t="str">
        <f>FIXED(EXP('WinBUGS output'!M81),2)</f>
        <v>0.00</v>
      </c>
      <c r="AB82" s="5" t="str">
        <f>FIXED(EXP('WinBUGS output'!O81),2)</f>
        <v>1.82</v>
      </c>
    </row>
    <row r="83" spans="1:28" x14ac:dyDescent="0.25">
      <c r="A83">
        <v>9</v>
      </c>
      <c r="B83">
        <v>13</v>
      </c>
      <c r="C83" s="5" t="str">
        <f>VLOOKUP(A83,'WinBUGS output'!A:C,3,FALSE)</f>
        <v>Sertraline</v>
      </c>
      <c r="D83" s="5" t="str">
        <f>VLOOKUP(B83,'WinBUGS output'!A:C,3,FALSE)</f>
        <v>CBT individual (under 15 sessions) + escitalopram</v>
      </c>
      <c r="E83" s="5" t="str">
        <f>FIXED('WinBUGS output'!N82,2)</f>
        <v>-0.87</v>
      </c>
      <c r="F83" s="5" t="str">
        <f>FIXED('WinBUGS output'!M82,2)</f>
        <v>-4.02</v>
      </c>
      <c r="G83" s="5" t="str">
        <f>FIXED('WinBUGS output'!O82,2)</f>
        <v>1.98</v>
      </c>
      <c r="H83"/>
      <c r="I83"/>
      <c r="J83"/>
      <c r="N83"/>
      <c r="O83"/>
      <c r="X83" s="5" t="str">
        <f t="shared" si="4"/>
        <v>Sertraline</v>
      </c>
      <c r="Y83" s="5" t="str">
        <f t="shared" si="5"/>
        <v>CBT individual (under 15 sessions) + escitalopram</v>
      </c>
      <c r="Z83" s="5" t="str">
        <f>FIXED(EXP('WinBUGS output'!N82),2)</f>
        <v>0.42</v>
      </c>
      <c r="AA83" s="5" t="str">
        <f>FIXED(EXP('WinBUGS output'!M82),2)</f>
        <v>0.02</v>
      </c>
      <c r="AB83" s="5" t="str">
        <f>FIXED(EXP('WinBUGS output'!O82),2)</f>
        <v>7.23</v>
      </c>
    </row>
    <row r="84" spans="1:28" x14ac:dyDescent="0.25">
      <c r="A84">
        <v>9</v>
      </c>
      <c r="B84">
        <v>14</v>
      </c>
      <c r="C84" s="5" t="str">
        <f>VLOOKUP(A84,'WinBUGS output'!A:C,3,FALSE)</f>
        <v>Sertraline</v>
      </c>
      <c r="D84" s="5" t="str">
        <f>VLOOKUP(B84,'WinBUGS output'!A:C,3,FALSE)</f>
        <v>CBT individual (over 15 sessions) + amitriptyline</v>
      </c>
      <c r="E84" s="5" t="str">
        <f>FIXED('WinBUGS output'!N83,2)</f>
        <v>-0.79</v>
      </c>
      <c r="F84" s="5" t="str">
        <f>FIXED('WinBUGS output'!M83,2)</f>
        <v>-4.03</v>
      </c>
      <c r="G84" s="5" t="str">
        <f>FIXED('WinBUGS output'!O83,2)</f>
        <v>2.19</v>
      </c>
      <c r="H84"/>
      <c r="I84"/>
      <c r="J84"/>
      <c r="N84"/>
      <c r="O84"/>
      <c r="X84" s="5" t="str">
        <f t="shared" si="4"/>
        <v>Sertraline</v>
      </c>
      <c r="Y84" s="5" t="str">
        <f t="shared" si="5"/>
        <v>CBT individual (over 15 sessions) + amitriptyline</v>
      </c>
      <c r="Z84" s="5" t="str">
        <f>FIXED(EXP('WinBUGS output'!N83),2)</f>
        <v>0.45</v>
      </c>
      <c r="AA84" s="5" t="str">
        <f>FIXED(EXP('WinBUGS output'!M83),2)</f>
        <v>0.02</v>
      </c>
      <c r="AB84" s="5" t="str">
        <f>FIXED(EXP('WinBUGS output'!O83),2)</f>
        <v>8.89</v>
      </c>
    </row>
    <row r="85" spans="1:28" x14ac:dyDescent="0.25">
      <c r="A85">
        <v>10</v>
      </c>
      <c r="B85">
        <v>11</v>
      </c>
      <c r="C85" s="5" t="str">
        <f>VLOOKUP(A85,'WinBUGS output'!A:C,3,FALSE)</f>
        <v>Mirtazapine</v>
      </c>
      <c r="D85" s="5" t="str">
        <f>VLOOKUP(B85,'WinBUGS output'!A:C,3,FALSE)</f>
        <v>CBT individual (under 15 sessions)</v>
      </c>
      <c r="E85" s="5" t="str">
        <f>FIXED('WinBUGS output'!N84,2)</f>
        <v>-3.14</v>
      </c>
      <c r="F85" s="5" t="str">
        <f>FIXED('WinBUGS output'!M84,2)</f>
        <v>-7.17</v>
      </c>
      <c r="G85" s="5" t="str">
        <f>FIXED('WinBUGS output'!O84,2)</f>
        <v>0.19</v>
      </c>
      <c r="H85"/>
      <c r="I85"/>
      <c r="J85"/>
      <c r="N85"/>
      <c r="O85"/>
      <c r="X85" s="5" t="str">
        <f t="shared" si="4"/>
        <v>Mirtazapine</v>
      </c>
      <c r="Y85" s="5" t="str">
        <f t="shared" si="5"/>
        <v>CBT individual (under 15 sessions)</v>
      </c>
      <c r="Z85" s="5" t="str">
        <f>FIXED(EXP('WinBUGS output'!N84),2)</f>
        <v>0.04</v>
      </c>
      <c r="AA85" s="5" t="str">
        <f>FIXED(EXP('WinBUGS output'!M84),2)</f>
        <v>0.00</v>
      </c>
      <c r="AB85" s="5" t="str">
        <f>FIXED(EXP('WinBUGS output'!O84),2)</f>
        <v>1.21</v>
      </c>
    </row>
    <row r="86" spans="1:28" x14ac:dyDescent="0.25">
      <c r="A86">
        <v>10</v>
      </c>
      <c r="B86">
        <v>12</v>
      </c>
      <c r="C86" s="5" t="str">
        <f>VLOOKUP(A86,'WinBUGS output'!A:C,3,FALSE)</f>
        <v>Mirtazapine</v>
      </c>
      <c r="D86" s="5" t="str">
        <f>VLOOKUP(B86,'WinBUGS output'!A:C,3,FALSE)</f>
        <v>CBT individual (over 15 sessions)</v>
      </c>
      <c r="E86" s="5" t="str">
        <f>FIXED('WinBUGS output'!N85,2)</f>
        <v>-3.11</v>
      </c>
      <c r="F86" s="5" t="str">
        <f>FIXED('WinBUGS output'!M85,2)</f>
        <v>-7.13</v>
      </c>
      <c r="G86" s="5" t="str">
        <f>FIXED('WinBUGS output'!O85,2)</f>
        <v>0.14</v>
      </c>
      <c r="H86"/>
      <c r="I86"/>
      <c r="J86"/>
      <c r="N86"/>
      <c r="O86"/>
      <c r="X86" s="5" t="str">
        <f t="shared" si="4"/>
        <v>Mirtazapine</v>
      </c>
      <c r="Y86" s="5" t="str">
        <f t="shared" si="5"/>
        <v>CBT individual (over 15 sessions)</v>
      </c>
      <c r="Z86" s="5" t="str">
        <f>FIXED(EXP('WinBUGS output'!N85),2)</f>
        <v>0.04</v>
      </c>
      <c r="AA86" s="5" t="str">
        <f>FIXED(EXP('WinBUGS output'!M85),2)</f>
        <v>0.00</v>
      </c>
      <c r="AB86" s="5" t="str">
        <f>FIXED(EXP('WinBUGS output'!O85),2)</f>
        <v>1.15</v>
      </c>
    </row>
    <row r="87" spans="1:28" x14ac:dyDescent="0.25">
      <c r="A87">
        <v>10</v>
      </c>
      <c r="B87">
        <v>13</v>
      </c>
      <c r="C87" s="5" t="str">
        <f>VLOOKUP(A87,'WinBUGS output'!A:C,3,FALSE)</f>
        <v>Mirtazapine</v>
      </c>
      <c r="D87" s="5" t="str">
        <f>VLOOKUP(B87,'WinBUGS output'!A:C,3,FALSE)</f>
        <v>CBT individual (under 15 sessions) + escitalopram</v>
      </c>
      <c r="E87" s="5" t="str">
        <f>FIXED('WinBUGS output'!N86,2)</f>
        <v>-1.36</v>
      </c>
      <c r="F87" s="5" t="str">
        <f>FIXED('WinBUGS output'!M86,2)</f>
        <v>-4.54</v>
      </c>
      <c r="G87" s="5" t="str">
        <f>FIXED('WinBUGS output'!O86,2)</f>
        <v>1.56</v>
      </c>
      <c r="H87"/>
      <c r="I87"/>
      <c r="J87"/>
      <c r="N87"/>
      <c r="O87"/>
      <c r="X87" s="5" t="str">
        <f t="shared" si="4"/>
        <v>Mirtazapine</v>
      </c>
      <c r="Y87" s="5" t="str">
        <f t="shared" si="5"/>
        <v>CBT individual (under 15 sessions) + escitalopram</v>
      </c>
      <c r="Z87" s="5" t="str">
        <f>FIXED(EXP('WinBUGS output'!N86),2)</f>
        <v>0.26</v>
      </c>
      <c r="AA87" s="5" t="str">
        <f>FIXED(EXP('WinBUGS output'!M86),2)</f>
        <v>0.01</v>
      </c>
      <c r="AB87" s="5" t="str">
        <f>FIXED(EXP('WinBUGS output'!O86),2)</f>
        <v>4.74</v>
      </c>
    </row>
    <row r="88" spans="1:28" x14ac:dyDescent="0.25">
      <c r="A88">
        <v>10</v>
      </c>
      <c r="B88">
        <v>14</v>
      </c>
      <c r="C88" s="5" t="str">
        <f>VLOOKUP(A88,'WinBUGS output'!A:C,3,FALSE)</f>
        <v>Mirtazapine</v>
      </c>
      <c r="D88" s="5" t="str">
        <f>VLOOKUP(B88,'WinBUGS output'!A:C,3,FALSE)</f>
        <v>CBT individual (over 15 sessions) + amitriptyline</v>
      </c>
      <c r="E88" s="5" t="str">
        <f>FIXED('WinBUGS output'!N87,2)</f>
        <v>-1.28</v>
      </c>
      <c r="F88" s="5" t="str">
        <f>FIXED('WinBUGS output'!M87,2)</f>
        <v>-4.54</v>
      </c>
      <c r="G88" s="5" t="str">
        <f>FIXED('WinBUGS output'!O87,2)</f>
        <v>1.75</v>
      </c>
      <c r="H88"/>
      <c r="I88"/>
      <c r="J88"/>
      <c r="N88"/>
      <c r="O88"/>
      <c r="X88" s="5" t="str">
        <f t="shared" si="4"/>
        <v>Mirtazapine</v>
      </c>
      <c r="Y88" s="5" t="str">
        <f t="shared" si="5"/>
        <v>CBT individual (over 15 sessions) + amitriptyline</v>
      </c>
      <c r="Z88" s="5" t="str">
        <f>FIXED(EXP('WinBUGS output'!N87),2)</f>
        <v>0.28</v>
      </c>
      <c r="AA88" s="5" t="str">
        <f>FIXED(EXP('WinBUGS output'!M87),2)</f>
        <v>0.01</v>
      </c>
      <c r="AB88" s="5" t="str">
        <f>FIXED(EXP('WinBUGS output'!O87),2)</f>
        <v>5.75</v>
      </c>
    </row>
    <row r="89" spans="1:28" x14ac:dyDescent="0.25">
      <c r="A89">
        <v>11</v>
      </c>
      <c r="B89">
        <v>12</v>
      </c>
      <c r="C89" s="5" t="str">
        <f>VLOOKUP(A89,'WinBUGS output'!A:C,3,FALSE)</f>
        <v>CBT individual (under 15 sessions)</v>
      </c>
      <c r="D89" s="5" t="str">
        <f>VLOOKUP(B89,'WinBUGS output'!A:C,3,FALSE)</f>
        <v>CBT individual (over 15 sessions)</v>
      </c>
      <c r="E89" s="5" t="str">
        <f>FIXED('WinBUGS output'!N88,2)</f>
        <v>0.01</v>
      </c>
      <c r="F89" s="5" t="str">
        <f>FIXED('WinBUGS output'!M88,2)</f>
        <v>-1.08</v>
      </c>
      <c r="G89" s="5" t="str">
        <f>FIXED('WinBUGS output'!O88,2)</f>
        <v>1.16</v>
      </c>
      <c r="H89"/>
      <c r="I89"/>
      <c r="J89"/>
      <c r="N89"/>
      <c r="O89"/>
      <c r="X89" s="5" t="str">
        <f t="shared" si="4"/>
        <v>CBT individual (under 15 sessions)</v>
      </c>
      <c r="Y89" s="5" t="str">
        <f t="shared" si="5"/>
        <v>CBT individual (over 15 sessions)</v>
      </c>
      <c r="Z89" s="5" t="str">
        <f>FIXED(EXP('WinBUGS output'!N88),2)</f>
        <v>1.01</v>
      </c>
      <c r="AA89" s="5" t="str">
        <f>FIXED(EXP('WinBUGS output'!M88),2)</f>
        <v>0.34</v>
      </c>
      <c r="AB89" s="5" t="str">
        <f>FIXED(EXP('WinBUGS output'!O88),2)</f>
        <v>3.18</v>
      </c>
    </row>
    <row r="90" spans="1:28" x14ac:dyDescent="0.25">
      <c r="A90">
        <v>11</v>
      </c>
      <c r="B90">
        <v>13</v>
      </c>
      <c r="C90" s="5" t="str">
        <f>VLOOKUP(A90,'WinBUGS output'!A:C,3,FALSE)</f>
        <v>CBT individual (under 15 sessions)</v>
      </c>
      <c r="D90" s="5" t="str">
        <f>VLOOKUP(B90,'WinBUGS output'!A:C,3,FALSE)</f>
        <v>CBT individual (under 15 sessions) + escitalopram</v>
      </c>
      <c r="E90" s="5" t="str">
        <f>FIXED('WinBUGS output'!N89,2)</f>
        <v>1.78</v>
      </c>
      <c r="F90" s="5" t="str">
        <f>FIXED('WinBUGS output'!M89,2)</f>
        <v>-1.42</v>
      </c>
      <c r="G90" s="5" t="str">
        <f>FIXED('WinBUGS output'!O89,2)</f>
        <v>5.48</v>
      </c>
      <c r="H90"/>
      <c r="I90"/>
      <c r="J90"/>
      <c r="N90"/>
      <c r="O90"/>
      <c r="X90" s="5" t="str">
        <f t="shared" si="4"/>
        <v>CBT individual (under 15 sessions)</v>
      </c>
      <c r="Y90" s="5" t="str">
        <f t="shared" si="5"/>
        <v>CBT individual (under 15 sessions) + escitalopram</v>
      </c>
      <c r="Z90" s="5" t="str">
        <f>FIXED(EXP('WinBUGS output'!N89),2)</f>
        <v>5.91</v>
      </c>
      <c r="AA90" s="5" t="str">
        <f>FIXED(EXP('WinBUGS output'!M89),2)</f>
        <v>0.24</v>
      </c>
      <c r="AB90" s="5" t="str">
        <f>FIXED(EXP('WinBUGS output'!O89),2)</f>
        <v>240.81</v>
      </c>
    </row>
    <row r="91" spans="1:28" x14ac:dyDescent="0.25">
      <c r="A91">
        <v>11</v>
      </c>
      <c r="B91">
        <v>14</v>
      </c>
      <c r="C91" s="5" t="str">
        <f>VLOOKUP(A91,'WinBUGS output'!A:C,3,FALSE)</f>
        <v>CBT individual (under 15 sessions)</v>
      </c>
      <c r="D91" s="5" t="str">
        <f>VLOOKUP(B91,'WinBUGS output'!A:C,3,FALSE)</f>
        <v>CBT individual (over 15 sessions) + amitriptyline</v>
      </c>
      <c r="E91" s="5" t="str">
        <f>FIXED('WinBUGS output'!N90,2)</f>
        <v>1.86</v>
      </c>
      <c r="F91" s="5" t="str">
        <f>FIXED('WinBUGS output'!M90,2)</f>
        <v>-1.27</v>
      </c>
      <c r="G91" s="5" t="str">
        <f>FIXED('WinBUGS output'!O90,2)</f>
        <v>5.53</v>
      </c>
      <c r="H91"/>
      <c r="I91"/>
      <c r="J91"/>
      <c r="N91"/>
      <c r="O91"/>
      <c r="X91" s="5" t="str">
        <f t="shared" si="4"/>
        <v>CBT individual (under 15 sessions)</v>
      </c>
      <c r="Y91" s="5" t="str">
        <f t="shared" si="5"/>
        <v>CBT individual (over 15 sessions) + amitriptyline</v>
      </c>
      <c r="Z91" s="5" t="str">
        <f>FIXED(EXP('WinBUGS output'!N90),2)</f>
        <v>6.39</v>
      </c>
      <c r="AA91" s="5" t="str">
        <f>FIXED(EXP('WinBUGS output'!M90),2)</f>
        <v>0.28</v>
      </c>
      <c r="AB91" s="5" t="str">
        <f>FIXED(EXP('WinBUGS output'!O90),2)</f>
        <v>251.39</v>
      </c>
    </row>
    <row r="92" spans="1:28" x14ac:dyDescent="0.25">
      <c r="A92">
        <v>12</v>
      </c>
      <c r="B92">
        <v>13</v>
      </c>
      <c r="C92" s="5" t="str">
        <f>VLOOKUP(A92,'WinBUGS output'!A:C,3,FALSE)</f>
        <v>CBT individual (over 15 sessions)</v>
      </c>
      <c r="D92" s="5" t="str">
        <f>VLOOKUP(B92,'WinBUGS output'!A:C,3,FALSE)</f>
        <v>CBT individual (under 15 sessions) + escitalopram</v>
      </c>
      <c r="E92" s="5" t="str">
        <f>FIXED('WinBUGS output'!N91,2)</f>
        <v>1.75</v>
      </c>
      <c r="F92" s="5" t="str">
        <f>FIXED('WinBUGS output'!M91,2)</f>
        <v>-1.34</v>
      </c>
      <c r="G92" s="5" t="str">
        <f>FIXED('WinBUGS output'!O91,2)</f>
        <v>5.38</v>
      </c>
      <c r="H92"/>
      <c r="I92"/>
      <c r="J92"/>
      <c r="N92"/>
      <c r="O92"/>
      <c r="X92" s="5" t="str">
        <f t="shared" si="4"/>
        <v>CBT individual (over 15 sessions)</v>
      </c>
      <c r="Y92" s="5" t="str">
        <f t="shared" si="5"/>
        <v>CBT individual (under 15 sessions) + escitalopram</v>
      </c>
      <c r="Z92" s="5" t="str">
        <f>FIXED(EXP('WinBUGS output'!N91),2)</f>
        <v>5.73</v>
      </c>
      <c r="AA92" s="5" t="str">
        <f>FIXED(EXP('WinBUGS output'!M91),2)</f>
        <v>0.26</v>
      </c>
      <c r="AB92" s="5" t="str">
        <f>FIXED(EXP('WinBUGS output'!O91),2)</f>
        <v>216.59</v>
      </c>
    </row>
    <row r="93" spans="1:28" x14ac:dyDescent="0.25">
      <c r="A93">
        <v>12</v>
      </c>
      <c r="B93">
        <v>14</v>
      </c>
      <c r="C93" s="5" t="str">
        <f>VLOOKUP(A93,'WinBUGS output'!A:C,3,FALSE)</f>
        <v>CBT individual (over 15 sessions)</v>
      </c>
      <c r="D93" s="5" t="str">
        <f>VLOOKUP(B93,'WinBUGS output'!A:C,3,FALSE)</f>
        <v>CBT individual (over 15 sessions) + amitriptyline</v>
      </c>
      <c r="E93" s="5" t="str">
        <f>FIXED('WinBUGS output'!N92,2)</f>
        <v>1.82</v>
      </c>
      <c r="F93" s="5" t="str">
        <f>FIXED('WinBUGS output'!M92,2)</f>
        <v>-1.20</v>
      </c>
      <c r="G93" s="5" t="str">
        <f>FIXED('WinBUGS output'!O92,2)</f>
        <v>5.42</v>
      </c>
      <c r="H93" t="s">
        <v>245</v>
      </c>
      <c r="I93" t="s">
        <v>246</v>
      </c>
      <c r="J93" t="s">
        <v>247</v>
      </c>
      <c r="N93"/>
      <c r="O93"/>
      <c r="X93" s="5" t="str">
        <f t="shared" si="4"/>
        <v>CBT individual (over 15 sessions)</v>
      </c>
      <c r="Y93" s="5" t="str">
        <f t="shared" si="5"/>
        <v>CBT individual (over 15 sessions) + amitriptyline</v>
      </c>
      <c r="Z93" s="5" t="str">
        <f>FIXED(EXP('WinBUGS output'!N92),2)</f>
        <v>6.18</v>
      </c>
      <c r="AA93" s="5" t="str">
        <f>FIXED(EXP('WinBUGS output'!M92),2)</f>
        <v>0.30</v>
      </c>
      <c r="AB93" s="5" t="str">
        <f>FIXED(EXP('WinBUGS output'!O92),2)</f>
        <v>225.65</v>
      </c>
    </row>
    <row r="94" spans="1:28" x14ac:dyDescent="0.25">
      <c r="A94">
        <v>13</v>
      </c>
      <c r="B94">
        <v>14</v>
      </c>
      <c r="C94" s="5" t="str">
        <f>VLOOKUP(A94,'WinBUGS output'!A:C,3,FALSE)</f>
        <v>CBT individual (under 15 sessions) + escitalopram</v>
      </c>
      <c r="D94" s="5" t="str">
        <f>VLOOKUP(B94,'WinBUGS output'!A:C,3,FALSE)</f>
        <v>CBT individual (over 15 sessions) + amitriptyline</v>
      </c>
      <c r="E94" s="5" t="str">
        <f>FIXED('WinBUGS output'!N93,2)</f>
        <v>0.05</v>
      </c>
      <c r="F94" s="5" t="str">
        <f>FIXED('WinBUGS output'!M93,2)</f>
        <v>-0.92</v>
      </c>
      <c r="G94" s="5" t="str">
        <f>FIXED('WinBUGS output'!O93,2)</f>
        <v>1.20</v>
      </c>
      <c r="H94"/>
      <c r="I94"/>
      <c r="J94"/>
      <c r="N94"/>
      <c r="O94"/>
      <c r="X94" s="5" t="str">
        <f t="shared" si="4"/>
        <v>CBT individual (under 15 sessions) + escitalopram</v>
      </c>
      <c r="Y94" s="5" t="str">
        <f t="shared" si="5"/>
        <v>CBT individual (over 15 sessions) + amitriptyline</v>
      </c>
      <c r="Z94" s="5" t="str">
        <f>FIXED(EXP('WinBUGS output'!N93),2)</f>
        <v>1.05</v>
      </c>
      <c r="AA94" s="5" t="str">
        <f>FIXED(EXP('WinBUGS output'!M93),2)</f>
        <v>0.40</v>
      </c>
      <c r="AB94" s="5" t="str">
        <f>FIXED(EXP('WinBUGS output'!O93),2)</f>
        <v>3.32</v>
      </c>
    </row>
  </sheetData>
  <mergeCells count="9">
    <mergeCell ref="C1:J1"/>
    <mergeCell ref="P1:T1"/>
    <mergeCell ref="X1:AB1"/>
    <mergeCell ref="AF1:AJ1"/>
    <mergeCell ref="E2:G2"/>
    <mergeCell ref="H2:J2"/>
    <mergeCell ref="R2:T2"/>
    <mergeCell ref="Z2:AB2"/>
    <mergeCell ref="AH2:A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WinBUGS output</vt:lpstr>
      <vt:lpstr>Intervention and Class Codes</vt:lpstr>
      <vt:lpstr># of studies per comparison</vt:lpstr>
      <vt:lpstr>Network plots</vt:lpstr>
      <vt:lpstr>Data</vt:lpstr>
      <vt:lpstr>Model fit</vt:lpstr>
      <vt:lpstr>lor relative to pill placebo</vt:lpstr>
      <vt:lpstr>or relative to pill placebo</vt:lpstr>
      <vt:lpstr>Direct lors</vt:lpstr>
      <vt:lpstr>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Ifigeneia</cp:lastModifiedBy>
  <dcterms:created xsi:type="dcterms:W3CDTF">2017-11-07T14:33:01Z</dcterms:created>
  <dcterms:modified xsi:type="dcterms:W3CDTF">2017-12-11T09:44:01Z</dcterms:modified>
</cp:coreProperties>
</file>