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filterPrivacy="1" codeName="ThisWorkbook" defaultThemeVersion="124226"/>
  <xr:revisionPtr revIDLastSave="0" documentId="8_{D6EE6408-2A0B-4781-9148-5333949B2E9B}" xr6:coauthVersionLast="45" xr6:coauthVersionMax="45" xr10:uidLastSave="{00000000-0000-0000-0000-000000000000}"/>
  <bookViews>
    <workbookView xWindow="-120" yWindow="-120" windowWidth="29040" windowHeight="1599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page'!$A$1:$M$22</definedName>
    <definedName name="_xlnm.Print_Area" localSheetId="3">Data!$A$1:$AR$14</definedName>
    <definedName name="_xlnm.Print_Area" localSheetId="2">Summary!$B$1:$E$65</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 i="2" l="1"/>
  <c r="AM106" i="7" l="1"/>
  <c r="AM105" i="7"/>
  <c r="AL106" i="7"/>
  <c r="AL105" i="7"/>
  <c r="AA106" i="7"/>
  <c r="AA105" i="7"/>
  <c r="AM107" i="7" l="1"/>
  <c r="AM108" i="7" s="1"/>
  <c r="AL107" i="7"/>
  <c r="D36" i="2" s="1"/>
  <c r="C36" i="2"/>
  <c r="AA108" i="7"/>
  <c r="AA107" i="7"/>
  <c r="E25" i="2"/>
  <c r="D25" i="2"/>
  <c r="C25" i="2"/>
  <c r="AL108" i="7" l="1"/>
  <c r="E36" i="2" s="1"/>
  <c r="W105" i="7"/>
  <c r="U105" i="7"/>
  <c r="S105" i="7"/>
  <c r="Q105" i="7"/>
  <c r="O105" i="7"/>
  <c r="M105" i="7"/>
  <c r="K105" i="7"/>
  <c r="K106" i="7"/>
  <c r="I105" i="7"/>
  <c r="J105" i="7"/>
  <c r="I106" i="7" l="1"/>
  <c r="J106" i="7"/>
  <c r="L106" i="7"/>
  <c r="M106" i="7"/>
  <c r="N106" i="7"/>
  <c r="O106" i="7"/>
  <c r="P106" i="7"/>
  <c r="Q106" i="7"/>
  <c r="R106" i="7"/>
  <c r="S106" i="7"/>
  <c r="T106" i="7"/>
  <c r="U106" i="7"/>
  <c r="V106" i="7"/>
  <c r="W106" i="7"/>
  <c r="X106" i="7"/>
  <c r="Y106" i="7"/>
  <c r="Z106" i="7"/>
  <c r="AB106" i="7"/>
  <c r="AC106" i="7"/>
  <c r="AD106" i="7"/>
  <c r="AE106" i="7"/>
  <c r="AF106" i="7"/>
  <c r="AG106" i="7"/>
  <c r="AH106" i="7"/>
  <c r="AI106" i="7"/>
  <c r="AJ106" i="7"/>
  <c r="AK106" i="7"/>
  <c r="AN106" i="7"/>
  <c r="AO106" i="7"/>
  <c r="AP106" i="7"/>
  <c r="AQ106" i="7"/>
  <c r="AR106" i="7"/>
  <c r="C15" i="2"/>
  <c r="C16" i="2"/>
  <c r="L105" i="7"/>
  <c r="C17" i="2"/>
  <c r="N105" i="7"/>
  <c r="P105" i="7"/>
  <c r="C19" i="2"/>
  <c r="R105" i="7"/>
  <c r="C20" i="2"/>
  <c r="T105" i="7"/>
  <c r="V105" i="7"/>
  <c r="C22" i="2"/>
  <c r="X105" i="7"/>
  <c r="Y105" i="7"/>
  <c r="Z105" i="7"/>
  <c r="AB105" i="7"/>
  <c r="C26" i="2" s="1"/>
  <c r="AC105" i="7"/>
  <c r="C27" i="2" s="1"/>
  <c r="AD105" i="7"/>
  <c r="C28" i="2" s="1"/>
  <c r="AE105" i="7"/>
  <c r="C29" i="2" s="1"/>
  <c r="AF105" i="7"/>
  <c r="C30" i="2" s="1"/>
  <c r="AG105" i="7"/>
  <c r="C31" i="2" s="1"/>
  <c r="AH105" i="7"/>
  <c r="C32" i="2" s="1"/>
  <c r="AI105" i="7"/>
  <c r="C33" i="2" s="1"/>
  <c r="AJ105" i="7"/>
  <c r="C34" i="2" s="1"/>
  <c r="AK105" i="7"/>
  <c r="C35" i="2" s="1"/>
  <c r="AN105" i="7"/>
  <c r="C37" i="2" s="1"/>
  <c r="AO105" i="7"/>
  <c r="AP105" i="7"/>
  <c r="C38" i="2" s="1"/>
  <c r="AQ105" i="7"/>
  <c r="AR105" i="7"/>
  <c r="U107" i="7" l="1"/>
  <c r="C21" i="2"/>
  <c r="O107" i="7"/>
  <c r="C18" i="2"/>
  <c r="X107" i="7"/>
  <c r="X108" i="7" s="1"/>
  <c r="R107" i="7"/>
  <c r="R108" i="7" s="1"/>
  <c r="AF107" i="7"/>
  <c r="AF108" i="7" s="1"/>
  <c r="E30" i="2" s="1"/>
  <c r="AP107" i="7"/>
  <c r="AP108" i="7" s="1"/>
  <c r="E38" i="2" s="1"/>
  <c r="AR107" i="7"/>
  <c r="AR108" i="7" s="1"/>
  <c r="AH107" i="7"/>
  <c r="AH108" i="7" s="1"/>
  <c r="E32" i="2" s="1"/>
  <c r="Z107" i="7"/>
  <c r="Z108" i="7" s="1"/>
  <c r="T107" i="7"/>
  <c r="T108" i="7" s="1"/>
  <c r="N107" i="7"/>
  <c r="N108" i="7" s="1"/>
  <c r="K107" i="7"/>
  <c r="I107" i="7"/>
  <c r="AJ107" i="7"/>
  <c r="AJ108" i="7" s="1"/>
  <c r="E34" i="2" s="1"/>
  <c r="AB107" i="7"/>
  <c r="AB108" i="7" s="1"/>
  <c r="E26" i="2" s="1"/>
  <c r="AQ107" i="7"/>
  <c r="AQ108" i="7" s="1"/>
  <c r="AO107" i="7"/>
  <c r="AO108" i="7" s="1"/>
  <c r="AK107" i="7"/>
  <c r="AI107" i="7"/>
  <c r="AG107" i="7"/>
  <c r="AE107" i="7"/>
  <c r="AC107" i="7"/>
  <c r="Y107" i="7"/>
  <c r="Y108" i="7" s="1"/>
  <c r="W107" i="7"/>
  <c r="V107" i="7"/>
  <c r="V108" i="7" s="1"/>
  <c r="S107" i="7"/>
  <c r="Q107" i="7"/>
  <c r="P107" i="7"/>
  <c r="P108" i="7" s="1"/>
  <c r="AN107" i="7"/>
  <c r="AN108" i="7" s="1"/>
  <c r="E37" i="2" s="1"/>
  <c r="AD107" i="7"/>
  <c r="AD108" i="7" s="1"/>
  <c r="E28" i="2" s="1"/>
  <c r="M107" i="7"/>
  <c r="L107" i="7"/>
  <c r="L108" i="7" s="1"/>
  <c r="J107" i="7"/>
  <c r="J108" i="7" s="1"/>
  <c r="D32" i="2" l="1"/>
  <c r="D37" i="2"/>
  <c r="D38" i="2"/>
  <c r="D28" i="2"/>
  <c r="D30" i="2"/>
  <c r="D26" i="2"/>
  <c r="D34" i="2"/>
  <c r="AE108" i="7"/>
  <c r="E29" i="2" s="1"/>
  <c r="D29" i="2"/>
  <c r="AI108" i="7"/>
  <c r="E33" i="2" s="1"/>
  <c r="D33" i="2"/>
  <c r="AC108" i="7"/>
  <c r="E27" i="2" s="1"/>
  <c r="D27" i="2"/>
  <c r="AG108" i="7"/>
  <c r="E31" i="2" s="1"/>
  <c r="D31" i="2"/>
  <c r="AK108" i="7"/>
  <c r="E35" i="2" s="1"/>
  <c r="D35" i="2"/>
  <c r="B3" i="2" l="1"/>
  <c r="B1" i="2" l="1"/>
  <c r="E3" i="7"/>
  <c r="D3" i="7"/>
  <c r="C3" i="7"/>
  <c r="F111" i="7"/>
  <c r="C105" i="7"/>
  <c r="C10" i="2" s="1"/>
  <c r="D105" i="7"/>
  <c r="C11" i="2" s="1"/>
  <c r="E105" i="7"/>
  <c r="C12" i="2" s="1"/>
  <c r="C106" i="7"/>
  <c r="D106" i="7"/>
  <c r="E106" i="7"/>
  <c r="H106" i="7"/>
  <c r="H105" i="7"/>
  <c r="B1" i="7"/>
  <c r="D15" i="2" l="1"/>
  <c r="D21" i="2"/>
  <c r="D19" i="2"/>
  <c r="D17" i="2"/>
  <c r="D22" i="2"/>
  <c r="D20" i="2"/>
  <c r="D18" i="2"/>
  <c r="D16" i="2"/>
  <c r="D107" i="7"/>
  <c r="D11" i="2" s="1"/>
  <c r="E107" i="7"/>
  <c r="D12" i="2" s="1"/>
  <c r="C107" i="7"/>
  <c r="H107" i="7"/>
  <c r="K108" i="7" s="1"/>
  <c r="E16" i="2" s="1"/>
  <c r="W108" i="7" l="1"/>
  <c r="E22" i="2" s="1"/>
  <c r="S108" i="7"/>
  <c r="E20" i="2" s="1"/>
  <c r="O108" i="7"/>
  <c r="E18" i="2" s="1"/>
  <c r="I108" i="7"/>
  <c r="E15" i="2" s="1"/>
  <c r="U108" i="7"/>
  <c r="E21" i="2" s="1"/>
  <c r="Q108" i="7"/>
  <c r="E19" i="2" s="1"/>
  <c r="M108" i="7"/>
  <c r="E17" i="2" s="1"/>
  <c r="H108" i="7"/>
  <c r="E108" i="7"/>
  <c r="E12" i="2" s="1"/>
  <c r="D108" i="7"/>
  <c r="E11" i="2" s="1"/>
  <c r="D10" i="2"/>
  <c r="C108" i="7"/>
  <c r="E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<sst xmlns="http://schemas.openxmlformats.org/spreadsheetml/2006/main" count="115" uniqueCount="84">
  <si>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</si>
  <si>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</si>
  <si>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</si>
  <si>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</si>
  <si>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</si>
  <si>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</si>
  <si>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</si>
  <si>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</si>
  <si>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</si>
  <si>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</si>
  <si>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</si>
  <si>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</si>
  <si>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</si>
  <si>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</si>
  <si>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</si>
  <si>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</si>
  <si>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</si>
  <si>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</si>
  <si>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</si>
  <si>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</si>
  <si>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</si>
  <si>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Total number of patients:</t>
  </si>
  <si>
    <t>Date</t>
  </si>
  <si>
    <t>Additional comments (including assessment date of any adverse outcomes recorded)</t>
  </si>
  <si>
    <t>title</t>
  </si>
  <si>
    <t>A discussion has taken place about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</si>
  <si>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</si>
  <si>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</si>
  <si>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</si>
  <si>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</si>
  <si>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open prenatal repair for open neural tube defects in the fetus</t>
  </si>
  <si>
    <t>Published: January 2020</t>
  </si>
  <si>
    <t>Yes/No</t>
  </si>
  <si>
    <t>Live birth</t>
  </si>
  <si>
    <t>Bladder and bowel function at 1 month</t>
  </si>
  <si>
    <t>Neurodevelopmental score at 1 year</t>
  </si>
  <si>
    <t>Bladder and bowel function at 1 year</t>
  </si>
  <si>
    <t>Neurodevelopmental score at 3 years</t>
  </si>
  <si>
    <t>Bladder and bowel function at 3 years</t>
  </si>
  <si>
    <t>Preterm birth</t>
  </si>
  <si>
    <t>Bradycardia during surgery</t>
  </si>
  <si>
    <t>Fetal complications</t>
  </si>
  <si>
    <t>Uterine dehiscence</t>
  </si>
  <si>
    <t>Damage to uterus</t>
  </si>
  <si>
    <t>Premature rupture of membranes</t>
  </si>
  <si>
    <t>Chorioamniotic membrane separation</t>
  </si>
  <si>
    <t>Chorioamnionitis</t>
  </si>
  <si>
    <t>Bleeding</t>
  </si>
  <si>
    <t>Maternal death</t>
  </si>
  <si>
    <t>Placental abruption</t>
  </si>
  <si>
    <t>Fetal complications - sepsis</t>
  </si>
  <si>
    <t>Fetal complications - CSF leak</t>
  </si>
  <si>
    <t>Fetal complications - bradycardia during surgery</t>
  </si>
  <si>
    <t>Maternal complications - uterine dehiscence</t>
  </si>
  <si>
    <t>Maternal complications - chorioamnionitis</t>
  </si>
  <si>
    <t>Neonatal death</t>
  </si>
  <si>
    <t>Need for VP shunt placement by 1 year</t>
  </si>
  <si>
    <t>Need for VP shunt placement by 3 years</t>
  </si>
  <si>
    <t>Need for VP shunt placement by 1 month</t>
  </si>
  <si>
    <r>
      <t>Ne</t>
    </r>
    <r>
      <rPr>
        <b/>
        <sz val="10"/>
        <color rgb="FFFFFFFF"/>
        <rFont val="Lato"/>
        <family val="2"/>
      </rPr>
      <t>o</t>
    </r>
    <r>
      <rPr>
        <sz val="10"/>
        <color rgb="FFFFFFFF"/>
        <rFont val="Lato"/>
        <family val="2"/>
      </rPr>
      <t>natal death (within 28 days of birth)</t>
    </r>
  </si>
  <si>
    <t>Periprocedural maternal complications</t>
  </si>
  <si>
    <t xml:space="preserve">Maternal death </t>
  </si>
  <si>
    <t>Sepsis (recorded up to 1 month)</t>
  </si>
  <si>
    <t>CSF leak (recorded up to 1 month)</t>
  </si>
  <si>
    <t>Maternal complications - damage to uterus</t>
  </si>
  <si>
    <t>Maternal complications - premature rupture of membranes</t>
  </si>
  <si>
    <t>Maternal complications - placental abruption</t>
  </si>
  <si>
    <t>Maternal complications - chorioamniotic membrane separation</t>
  </si>
  <si>
    <t>Maternal complications - bleeding</t>
  </si>
  <si>
    <t>Bladder and bowel function recorded at 1 month</t>
  </si>
  <si>
    <t>Need for VP shunt placement recorded at 1 month</t>
  </si>
  <si>
    <t>Neurodevelopmental score recorded at 1 year</t>
  </si>
  <si>
    <t>Bladder and bowel function recorded at 1 year</t>
  </si>
  <si>
    <t>Need for VP shunt placement recorded at 1 year</t>
  </si>
  <si>
    <t>Neurodevelopmental score recorded at 3 years</t>
  </si>
  <si>
    <t>Bladder and bowel function recorded at 3 years</t>
  </si>
  <si>
    <t>Need for VP shunt placement recorded at 3 years</t>
  </si>
  <si>
    <r>
      <rPr>
        <sz val="11"/>
        <rFont val="Lato"/>
        <family val="2"/>
      </rPr>
      <t>© NICE 2020. All rights reserved. See</t>
    </r>
    <r>
      <rPr>
        <sz val="11"/>
        <color theme="10"/>
        <rFont val="Lato"/>
        <family val="2"/>
      </rPr>
      <t xml:space="preserve"> </t>
    </r>
    <r>
      <rPr>
        <u/>
        <sz val="11"/>
        <color theme="10"/>
        <rFont val="Lato"/>
        <family val="2"/>
      </rPr>
      <t>Notice of rights.</t>
    </r>
  </si>
  <si>
    <t>Fetal death</t>
  </si>
  <si>
    <t xml:space="preserve">Fetal death </t>
  </si>
  <si>
    <t>Written information explaining the safety and efficacy of the procedure provided</t>
  </si>
  <si>
    <t>Follow-up measures (infant)</t>
  </si>
  <si>
    <r>
      <t xml:space="preserve">This tool has been produced for audit and review of clinical outcomes of everyone having this procedure. </t>
    </r>
    <r>
      <rPr>
        <b/>
        <sz val="12"/>
        <color rgb="FFFF0000"/>
        <rFont val="Lato"/>
        <family val="2"/>
      </rPr>
      <t xml:space="preserve">
</t>
    </r>
    <r>
      <rPr>
        <b/>
        <sz val="12"/>
        <color rgb="FF222222"/>
        <rFont val="Lato"/>
        <family val="2"/>
      </rPr>
      <t xml:space="preserve">
NICE has identified relevant audit criteria in this audit tool (which is for use at local discretion) to help clinicians doing the procedure make special arrangements for audit.
</t>
    </r>
  </si>
  <si>
    <r>
      <t>Implementing the NICE guidance on open prenatal repair for open neura</t>
    </r>
    <r>
      <rPr>
        <b/>
        <sz val="24"/>
        <rFont val="Lato"/>
        <family val="2"/>
      </rPr>
      <t>l tube defects in the fetus (IPG668)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</si>
</sst>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2"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22"/>
      <color rgb="FFFFFFFF"/>
      <name val="Lato"/>
      <family val="2"/>
    </font>
    <font>
      <b/>
      <sz val="22"/>
      <color rgb="FF222222"/>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b/>
      <sz val="12"/>
      <color rgb="FFFF0000"/>
      <name val="Lato"/>
      <family val="2"/>
    </font>
    <font>
      <b/>
      <sz val="24"/>
      <name val="Lato"/>
      <family val="2"/>
    </font>
  </fonts>
  <fills count="9">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
      <patternFill patternType="solid">
        <fgColor theme="0" tint="-0.34998626667073579"/>
        <bgColor indexed="64"/>
      </patternFill>
    </fill>
  </fills>
  <borders count="3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153">
    <xf numFmtId="0" fontId="0" fillId="0" borderId="0" xfId="0"/>
    <xf numFmtId="0" fontId="5" fillId="4" borderId="14" xfId="0" applyFont="1" applyFill="1" applyBorder="1"/>
    <xf numFmtId="0" fontId="6" fillId="3" borderId="15" xfId="0" applyFont="1" applyFill="1" applyBorder="1" applyAlignment="1">
      <alignment wrapText="1"/>
    </xf>
    <xf numFmtId="1" fontId="6" fillId="0" borderId="1" xfId="0" applyNumberFormat="1" applyFont="1" applyBorder="1" applyAlignment="1">
      <alignment horizontal="center"/>
    </xf>
    <xf numFmtId="0" fontId="6" fillId="3" borderId="16" xfId="0" applyFont="1" applyFill="1" applyBorder="1" applyAlignment="1">
      <alignment wrapText="1"/>
    </xf>
    <xf numFmtId="0" fontId="7" fillId="5" borderId="14" xfId="0" applyFont="1" applyFill="1" applyBorder="1"/>
    <xf numFmtId="0" fontId="4" fillId="3" borderId="15" xfId="0" applyFont="1" applyFill="1" applyBorder="1"/>
    <xf numFmtId="0" fontId="6" fillId="3" borderId="4" xfId="0" applyFont="1" applyFill="1" applyBorder="1" applyAlignment="1">
      <alignment horizontal="left" wrapText="1"/>
    </xf>
    <xf numFmtId="1" fontId="6" fillId="0" borderId="21" xfId="0" applyNumberFormat="1" applyFont="1" applyBorder="1" applyAlignment="1">
      <alignment horizontal="center"/>
    </xf>
    <xf numFmtId="1" fontId="6" fillId="0" borderId="23" xfId="0" applyNumberFormat="1" applyFont="1" applyBorder="1" applyAlignment="1">
      <alignment horizontal="center"/>
    </xf>
    <xf numFmtId="1" fontId="8" fillId="4" borderId="14" xfId="0" applyNumberFormat="1" applyFont="1" applyFill="1" applyBorder="1" applyAlignment="1">
      <alignment horizontal="center" wrapText="1"/>
    </xf>
    <xf numFmtId="0" fontId="6" fillId="0" borderId="0" xfId="0" applyFont="1"/>
    <xf numFmtId="0" fontId="11" fillId="0" borderId="0" xfId="0" applyFont="1" applyAlignment="1">
      <alignment wrapText="1"/>
    </xf>
    <xf numFmtId="1" fontId="11" fillId="0" borderId="0" xfId="0" applyNumberFormat="1" applyFont="1" applyAlignment="1">
      <alignment wrapText="1"/>
    </xf>
    <xf numFmtId="1" fontId="6" fillId="0" borderId="0" xfId="0" applyNumberFormat="1" applyFont="1"/>
    <xf numFmtId="0" fontId="8" fillId="0" borderId="0" xfId="0" applyFont="1" applyAlignment="1">
      <alignment horizontal="right"/>
    </xf>
    <xf numFmtId="1" fontId="8" fillId="0" borderId="0" xfId="0" applyNumberFormat="1" applyFont="1" applyAlignment="1">
      <alignment horizontal="left"/>
    </xf>
    <xf numFmtId="0" fontId="6" fillId="0" borderId="3" xfId="0" applyFont="1" applyBorder="1"/>
    <xf numFmtId="0" fontId="7" fillId="2" borderId="4" xfId="0" applyFont="1" applyFill="1" applyBorder="1"/>
    <xf numFmtId="1" fontId="9" fillId="2" borderId="4" xfId="0" applyNumberFormat="1" applyFont="1" applyFill="1" applyBorder="1" applyAlignment="1">
      <alignment horizontal="center" wrapText="1"/>
    </xf>
    <xf numFmtId="0" fontId="9" fillId="2" borderId="18" xfId="0" applyFont="1" applyFill="1" applyBorder="1" applyAlignment="1">
      <alignment horizontal="center"/>
    </xf>
    <xf numFmtId="9" fontId="6" fillId="0" borderId="25" xfId="0" applyNumberFormat="1" applyFont="1" applyBorder="1" applyAlignment="1">
      <alignment horizontal="center"/>
    </xf>
    <xf numFmtId="0" fontId="6" fillId="3" borderId="0" xfId="0" applyFont="1" applyFill="1"/>
    <xf numFmtId="1" fontId="6" fillId="3" borderId="5" xfId="0" applyNumberFormat="1" applyFont="1" applyFill="1" applyBorder="1"/>
    <xf numFmtId="1" fontId="6" fillId="3" borderId="5" xfId="0" applyNumberFormat="1" applyFont="1" applyFill="1" applyBorder="1" applyAlignment="1">
      <alignment horizontal="left"/>
    </xf>
    <xf numFmtId="9" fontId="6" fillId="3" borderId="0" xfId="0" applyNumberFormat="1" applyFont="1" applyFill="1" applyAlignment="1">
      <alignment horizontal="center"/>
    </xf>
    <xf numFmtId="0" fontId="5" fillId="4" borderId="17" xfId="0" applyFont="1" applyFill="1" applyBorder="1" applyAlignment="1">
      <alignment horizontal="center"/>
    </xf>
    <xf numFmtId="1" fontId="9" fillId="2" borderId="18" xfId="0" applyNumberFormat="1" applyFont="1" applyFill="1" applyBorder="1" applyAlignment="1">
      <alignment horizontal="center"/>
    </xf>
    <xf numFmtId="0" fontId="13" fillId="0" borderId="0" xfId="0" applyFont="1" applyAlignment="1">
      <alignment vertical="center"/>
    </xf>
    <xf numFmtId="0" fontId="13" fillId="0" borderId="0" xfId="0" applyFont="1"/>
    <xf numFmtId="0" fontId="4" fillId="0" borderId="0" xfId="0" applyFont="1"/>
    <xf numFmtId="0" fontId="4" fillId="0" borderId="6" xfId="0" applyFont="1" applyBorder="1"/>
    <xf numFmtId="0" fontId="14" fillId="4" borderId="7" xfId="0" applyFont="1" applyFill="1" applyBorder="1" applyAlignment="1">
      <alignment wrapText="1"/>
    </xf>
    <xf numFmtId="0" fontId="14" fillId="4" borderId="1" xfId="0" applyFont="1" applyFill="1" applyBorder="1" applyAlignment="1">
      <alignment wrapText="1"/>
    </xf>
    <xf numFmtId="0" fontId="14" fillId="4" borderId="8" xfId="0" applyFont="1" applyFill="1" applyBorder="1" applyAlignment="1">
      <alignment wrapText="1"/>
    </xf>
    <xf numFmtId="0" fontId="15" fillId="5" borderId="1" xfId="0" applyFont="1" applyFill="1" applyBorder="1" applyAlignment="1">
      <alignment wrapText="1"/>
    </xf>
    <xf numFmtId="0" fontId="15" fillId="5" borderId="8" xfId="0" applyFont="1" applyFill="1" applyBorder="1" applyAlignment="1">
      <alignment wrapText="1"/>
    </xf>
    <xf numFmtId="0" fontId="18" fillId="5" borderId="9" xfId="0" applyFont="1" applyFill="1" applyBorder="1" applyAlignment="1">
      <alignment horizontal="center" wrapText="1"/>
    </xf>
    <xf numFmtId="0" fontId="17" fillId="6" borderId="9" xfId="0" applyFont="1" applyFill="1" applyBorder="1"/>
    <xf numFmtId="0" fontId="17" fillId="0" borderId="9" xfId="0" applyFont="1" applyBorder="1"/>
    <xf numFmtId="164" fontId="17"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6" fillId="0" borderId="19" xfId="0" applyNumberFormat="1" applyFont="1" applyBorder="1" applyAlignment="1">
      <alignment horizontal="center"/>
    </xf>
    <xf numFmtId="1" fontId="6" fillId="0" borderId="20" xfId="0" applyNumberFormat="1" applyFont="1" applyBorder="1" applyAlignment="1">
      <alignment horizontal="center"/>
    </xf>
    <xf numFmtId="1" fontId="8" fillId="0" borderId="0" xfId="0" applyNumberFormat="1" applyFont="1" applyAlignment="1">
      <alignment horizontal="center"/>
    </xf>
    <xf numFmtId="0" fontId="7" fillId="5" borderId="24" xfId="0" applyFont="1" applyFill="1" applyBorder="1" applyAlignment="1">
      <alignment horizontal="center"/>
    </xf>
    <xf numFmtId="1" fontId="8" fillId="4" borderId="17" xfId="0" applyNumberFormat="1" applyFont="1" applyFill="1" applyBorder="1" applyAlignment="1">
      <alignment horizontal="center" wrapText="1"/>
    </xf>
    <xf numFmtId="0" fontId="4" fillId="3" borderId="26" xfId="0" applyFont="1" applyFill="1" applyBorder="1"/>
    <xf numFmtId="1" fontId="9" fillId="5" borderId="27" xfId="0" applyNumberFormat="1" applyFont="1" applyFill="1" applyBorder="1" applyAlignment="1">
      <alignment horizontal="center" wrapText="1"/>
    </xf>
    <xf numFmtId="1" fontId="9" fillId="5" borderId="24" xfId="0" applyNumberFormat="1" applyFont="1" applyFill="1" applyBorder="1" applyAlignment="1">
      <alignment horizontal="center" wrapText="1"/>
    </xf>
    <xf numFmtId="14" fontId="17" fillId="0" borderId="9" xfId="0" applyNumberFormat="1" applyFont="1" applyBorder="1"/>
    <xf numFmtId="0" fontId="6" fillId="3" borderId="18" xfId="0" applyFont="1" applyFill="1" applyBorder="1" applyAlignment="1">
      <alignment horizontal="center" wrapText="1"/>
    </xf>
    <xf numFmtId="0" fontId="6" fillId="3" borderId="20" xfId="0" applyFont="1" applyFill="1" applyBorder="1" applyAlignment="1">
      <alignment horizontal="center" wrapText="1"/>
    </xf>
    <xf numFmtId="0" fontId="12" fillId="0" borderId="0" xfId="0" applyFont="1" applyAlignment="1">
      <alignment wrapText="1"/>
    </xf>
    <xf numFmtId="10" fontId="6" fillId="0" borderId="21" xfId="0" applyNumberFormat="1" applyFont="1" applyBorder="1" applyAlignment="1">
      <alignment horizontal="center"/>
    </xf>
    <xf numFmtId="10" fontId="6" fillId="0" borderId="23" xfId="0" applyNumberFormat="1" applyFont="1" applyBorder="1" applyAlignment="1">
      <alignment horizontal="center"/>
    </xf>
    <xf numFmtId="0" fontId="6" fillId="3" borderId="19" xfId="0" applyFont="1" applyFill="1" applyBorder="1" applyAlignment="1">
      <alignment horizontal="center" vertical="center" wrapText="1"/>
    </xf>
    <xf numFmtId="1" fontId="6" fillId="0" borderId="22" xfId="0" applyNumberFormat="1" applyFont="1" applyBorder="1" applyAlignment="1">
      <alignment horizontal="center" vertical="center"/>
    </xf>
    <xf numFmtId="10" fontId="6" fillId="0" borderId="22" xfId="0" applyNumberFormat="1" applyFont="1" applyBorder="1" applyAlignment="1">
      <alignment horizontal="center" vertical="center"/>
    </xf>
    <xf numFmtId="0" fontId="0" fillId="3" borderId="0" xfId="0" applyFill="1"/>
    <xf numFmtId="0" fontId="25" fillId="3" borderId="0" xfId="0" applyFont="1" applyFill="1" applyAlignment="1">
      <alignment vertical="top" wrapText="1"/>
    </xf>
    <xf numFmtId="0" fontId="26" fillId="3" borderId="0" xfId="0" applyFont="1" applyFill="1" applyAlignment="1">
      <alignment vertical="top" wrapText="1"/>
    </xf>
    <xf numFmtId="0" fontId="27" fillId="3" borderId="0" xfId="0" applyFont="1" applyFill="1" applyAlignment="1">
      <alignment vertical="center"/>
    </xf>
    <xf numFmtId="0" fontId="28" fillId="3" borderId="0" xfId="0" applyFont="1" applyFill="1" applyAlignment="1">
      <alignment vertical="top"/>
    </xf>
    <xf numFmtId="0" fontId="29" fillId="3" borderId="0" xfId="0" applyFont="1" applyFill="1" applyAlignment="1">
      <alignment vertical="center"/>
    </xf>
    <xf numFmtId="0" fontId="25" fillId="3" borderId="0" xfId="0" applyFont="1" applyFill="1" applyAlignment="1">
      <alignment horizontal="left" vertical="top" wrapText="1"/>
    </xf>
    <xf numFmtId="0" fontId="28" fillId="3" borderId="0" xfId="0" applyFont="1" applyFill="1" applyAlignment="1">
      <alignment horizontal="left" vertical="top"/>
    </xf>
    <xf numFmtId="0" fontId="0" fillId="3" borderId="27" xfId="0" applyFill="1" applyBorder="1" applyAlignment="1">
      <alignment vertical="center"/>
    </xf>
    <xf numFmtId="0" fontId="0" fillId="3" borderId="5" xfId="0" applyFill="1" applyBorder="1"/>
    <xf numFmtId="0" fontId="0" fillId="3" borderId="28" xfId="0" applyFill="1" applyBorder="1"/>
    <xf numFmtId="0" fontId="0" fillId="3" borderId="29" xfId="0" applyFill="1" applyBorder="1" applyAlignment="1">
      <alignment vertical="center"/>
    </xf>
    <xf numFmtId="0" fontId="0" fillId="3" borderId="30" xfId="0" applyFill="1" applyBorder="1"/>
    <xf numFmtId="0" fontId="23" fillId="3" borderId="29" xfId="0" applyFont="1" applyFill="1" applyBorder="1" applyAlignment="1">
      <alignment vertical="center"/>
    </xf>
    <xf numFmtId="0" fontId="0" fillId="3" borderId="29" xfId="0" applyFill="1" applyBorder="1"/>
    <xf numFmtId="0" fontId="24" fillId="3" borderId="29" xfId="0" applyFont="1" applyFill="1" applyBorder="1" applyAlignment="1">
      <alignment vertical="center"/>
    </xf>
    <xf numFmtId="0" fontId="25" fillId="3" borderId="30" xfId="0" applyFont="1" applyFill="1" applyBorder="1" applyAlignment="1">
      <alignment vertical="top" wrapText="1"/>
    </xf>
    <xf numFmtId="0" fontId="26" fillId="3" borderId="30" xfId="0" applyFont="1" applyFill="1" applyBorder="1" applyAlignment="1">
      <alignment vertical="top" wrapText="1"/>
    </xf>
    <xf numFmtId="0" fontId="28" fillId="3" borderId="30" xfId="0" applyFont="1" applyFill="1" applyBorder="1" applyAlignment="1">
      <alignment vertical="top"/>
    </xf>
    <xf numFmtId="0" fontId="0" fillId="3" borderId="31" xfId="0" applyFill="1" applyBorder="1"/>
    <xf numFmtId="0" fontId="0" fillId="3" borderId="3" xfId="0" applyFill="1" applyBorder="1"/>
    <xf numFmtId="0" fontId="0" fillId="3" borderId="32" xfId="0" applyFill="1" applyBorder="1"/>
    <xf numFmtId="0" fontId="18" fillId="5" borderId="10" xfId="0" applyFont="1" applyFill="1" applyBorder="1" applyAlignment="1">
      <alignment horizontal="center" wrapText="1"/>
    </xf>
    <xf numFmtId="0" fontId="18" fillId="2" borderId="10" xfId="0" applyFont="1" applyFill="1" applyBorder="1" applyAlignment="1">
      <alignment horizontal="center" wrapText="1"/>
    </xf>
    <xf numFmtId="0" fontId="4" fillId="0" borderId="33" xfId="0" applyFont="1" applyBorder="1"/>
    <xf numFmtId="0" fontId="18" fillId="2" borderId="9" xfId="0" applyFont="1" applyFill="1" applyBorder="1" applyAlignment="1">
      <alignment horizontal="center" wrapText="1"/>
    </xf>
    <xf numFmtId="0" fontId="18" fillId="2" borderId="10" xfId="0" applyFont="1" applyFill="1" applyBorder="1" applyAlignment="1">
      <alignment horizontal="center" wrapText="1"/>
    </xf>
    <xf numFmtId="0" fontId="17" fillId="8" borderId="10" xfId="0" applyFont="1" applyFill="1" applyBorder="1" applyAlignment="1">
      <alignment horizontal="center" wrapText="1"/>
    </xf>
    <xf numFmtId="0" fontId="6" fillId="3" borderId="5" xfId="0" applyFont="1" applyFill="1" applyBorder="1"/>
    <xf numFmtId="0" fontId="6" fillId="0" borderId="29" xfId="0" applyFont="1" applyBorder="1"/>
    <xf numFmtId="9" fontId="6" fillId="0" borderId="34" xfId="0" applyNumberFormat="1" applyFont="1" applyBorder="1" applyAlignment="1">
      <alignment horizontal="center"/>
    </xf>
    <xf numFmtId="0" fontId="4" fillId="3" borderId="2" xfId="0" applyFont="1" applyFill="1" applyBorder="1"/>
    <xf numFmtId="0" fontId="6" fillId="0" borderId="30" xfId="0" applyFont="1" applyBorder="1"/>
    <xf numFmtId="0" fontId="6" fillId="3" borderId="24" xfId="0" applyFont="1" applyFill="1" applyBorder="1" applyAlignment="1">
      <alignment horizontal="center" wrapText="1"/>
    </xf>
    <xf numFmtId="0" fontId="18" fillId="2" borderId="10" xfId="0" applyFont="1" applyFill="1" applyBorder="1" applyAlignment="1">
      <alignment horizontal="center" wrapText="1"/>
    </xf>
    <xf numFmtId="1" fontId="6" fillId="0" borderId="3" xfId="0" applyNumberFormat="1" applyFont="1" applyBorder="1"/>
    <xf numFmtId="0" fontId="4" fillId="3" borderId="24" xfId="0" applyFont="1" applyFill="1" applyBorder="1"/>
    <xf numFmtId="0" fontId="4" fillId="3" borderId="35" xfId="0" applyFont="1" applyFill="1" applyBorder="1"/>
    <xf numFmtId="0" fontId="4" fillId="3" borderId="19" xfId="0" applyFont="1" applyFill="1" applyBorder="1"/>
    <xf numFmtId="0" fontId="4" fillId="3" borderId="36" xfId="0" applyFont="1" applyFill="1" applyBorder="1"/>
    <xf numFmtId="0" fontId="4" fillId="3" borderId="25" xfId="0" applyFont="1" applyFill="1" applyBorder="1"/>
    <xf numFmtId="1" fontId="6" fillId="0" borderId="35" xfId="0" applyNumberFormat="1" applyFont="1" applyBorder="1" applyAlignment="1">
      <alignment horizontal="center"/>
    </xf>
    <xf numFmtId="1" fontId="6" fillId="0" borderId="18" xfId="0" applyNumberFormat="1" applyFont="1" applyBorder="1" applyAlignment="1">
      <alignment horizontal="center"/>
    </xf>
    <xf numFmtId="9" fontId="6" fillId="0" borderId="35" xfId="0" applyNumberFormat="1" applyFont="1" applyBorder="1" applyAlignment="1">
      <alignment horizontal="center"/>
    </xf>
    <xf numFmtId="9" fontId="6" fillId="0" borderId="18" xfId="0" applyNumberFormat="1" applyFont="1" applyBorder="1" applyAlignment="1">
      <alignment horizontal="center"/>
    </xf>
    <xf numFmtId="9" fontId="6" fillId="0" borderId="19" xfId="0" applyNumberFormat="1" applyFont="1" applyBorder="1" applyAlignment="1">
      <alignment horizontal="center"/>
    </xf>
    <xf numFmtId="9" fontId="6" fillId="0" borderId="36" xfId="0" applyNumberFormat="1" applyFont="1" applyBorder="1" applyAlignment="1">
      <alignment horizontal="center"/>
    </xf>
    <xf numFmtId="1" fontId="6" fillId="0" borderId="37" xfId="0" applyNumberFormat="1" applyFont="1" applyBorder="1" applyAlignment="1">
      <alignment horizontal="center"/>
    </xf>
    <xf numFmtId="1" fontId="6" fillId="0" borderId="36" xfId="0" applyNumberFormat="1" applyFont="1" applyBorder="1" applyAlignment="1">
      <alignment horizontal="center"/>
    </xf>
    <xf numFmtId="0" fontId="6" fillId="3" borderId="25" xfId="0" applyFont="1" applyFill="1" applyBorder="1" applyAlignment="1">
      <alignment horizontal="center" wrapText="1"/>
    </xf>
    <xf numFmtId="0" fontId="6" fillId="3" borderId="35" xfId="0" applyFont="1" applyFill="1" applyBorder="1" applyAlignment="1">
      <alignment horizontal="center" wrapText="1"/>
    </xf>
    <xf numFmtId="0" fontId="6" fillId="3" borderId="19" xfId="0" applyFont="1" applyFill="1" applyBorder="1" applyAlignment="1">
      <alignment horizontal="center" wrapText="1"/>
    </xf>
    <xf numFmtId="0" fontId="6" fillId="3" borderId="36" xfId="0" applyFont="1" applyFill="1" applyBorder="1" applyAlignment="1">
      <alignment horizontal="center" wrapText="1"/>
    </xf>
    <xf numFmtId="0" fontId="18" fillId="2" borderId="9" xfId="0" applyFont="1" applyFill="1" applyBorder="1" applyAlignment="1">
      <alignment horizontal="center" wrapText="1"/>
    </xf>
    <xf numFmtId="0" fontId="18" fillId="2" borderId="12" xfId="0" applyFont="1" applyFill="1" applyBorder="1" applyAlignment="1">
      <alignment horizontal="center" wrapText="1"/>
    </xf>
    <xf numFmtId="0" fontId="4" fillId="3" borderId="18" xfId="0" applyFont="1" applyFill="1" applyBorder="1"/>
    <xf numFmtId="1" fontId="6" fillId="0" borderId="2" xfId="0" applyNumberFormat="1" applyFont="1" applyBorder="1" applyAlignment="1">
      <alignment horizontal="center"/>
    </xf>
    <xf numFmtId="1" fontId="6" fillId="0" borderId="25" xfId="0" applyNumberFormat="1" applyFont="1" applyBorder="1" applyAlignment="1">
      <alignment horizontal="center"/>
    </xf>
    <xf numFmtId="0" fontId="25" fillId="3" borderId="0" xfId="0" applyFont="1" applyFill="1" applyAlignment="1">
      <alignment horizontal="left" vertical="top" wrapText="1"/>
    </xf>
    <xf numFmtId="0" fontId="26" fillId="3" borderId="0" xfId="0" applyFont="1" applyFill="1" applyAlignment="1">
      <alignment horizontal="left" vertical="top" wrapText="1"/>
    </xf>
    <xf numFmtId="0" fontId="28" fillId="3" borderId="0" xfId="0" applyFont="1" applyFill="1" applyAlignment="1">
      <alignment horizontal="left" vertical="top"/>
    </xf>
    <xf numFmtId="0" fontId="6"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21" fillId="0" borderId="0" xfId="1" applyFont="1" applyAlignment="1">
      <alignment wrapText="1"/>
    </xf>
    <xf numFmtId="0" fontId="12" fillId="0" borderId="0" xfId="0" applyFont="1" applyAlignment="1">
      <alignment horizontal="left" wrapText="1"/>
    </xf>
    <xf numFmtId="0" fontId="16" fillId="4" borderId="11" xfId="0" applyFont="1" applyFill="1" applyBorder="1" applyAlignment="1">
      <alignment horizontal="center" wrapText="1"/>
    </xf>
    <xf numFmtId="0" fontId="16" fillId="4" borderId="10" xfId="0" applyFont="1" applyFill="1" applyBorder="1" applyAlignment="1">
      <alignment horizontal="center" wrapText="1"/>
    </xf>
    <xf numFmtId="0" fontId="14" fillId="6" borderId="11" xfId="0" applyFont="1" applyFill="1" applyBorder="1" applyAlignment="1">
      <alignment horizontal="center"/>
    </xf>
    <xf numFmtId="0" fontId="14" fillId="6" borderId="10" xfId="0" applyFont="1" applyFill="1" applyBorder="1" applyAlignment="1">
      <alignment horizontal="center"/>
    </xf>
    <xf numFmtId="0" fontId="17" fillId="7" borderId="11" xfId="0" applyFont="1" applyFill="1" applyBorder="1" applyAlignment="1">
      <alignment horizontal="center" wrapText="1"/>
    </xf>
    <xf numFmtId="0" fontId="17" fillId="7" borderId="10" xfId="0" applyFont="1" applyFill="1" applyBorder="1" applyAlignment="1">
      <alignment horizontal="center" wrapText="1"/>
    </xf>
    <xf numFmtId="0" fontId="18" fillId="2" borderId="9" xfId="0" applyFont="1" applyFill="1" applyBorder="1" applyAlignment="1">
      <alignment horizontal="center" wrapText="1"/>
    </xf>
    <xf numFmtId="0" fontId="15" fillId="2" borderId="2"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wrapText="1"/>
    </xf>
    <xf numFmtId="0" fontId="10" fillId="2" borderId="8" xfId="0" applyFont="1" applyFill="1" applyBorder="1"/>
    <xf numFmtId="0" fontId="18" fillId="5" borderId="12" xfId="0" applyFont="1" applyFill="1" applyBorder="1" applyAlignment="1">
      <alignment horizontal="center" wrapText="1"/>
    </xf>
    <xf numFmtId="0" fontId="10" fillId="5" borderId="2" xfId="0" applyFont="1" applyFill="1" applyBorder="1" applyAlignment="1">
      <alignment horizontal="center" wrapText="1"/>
    </xf>
    <xf numFmtId="0" fontId="18" fillId="5" borderId="13" xfId="0" applyFont="1" applyFill="1" applyBorder="1" applyAlignment="1">
      <alignment horizontal="center" wrapText="1"/>
    </xf>
    <xf numFmtId="0" fontId="18" fillId="5" borderId="10" xfId="0" applyFont="1" applyFill="1" applyBorder="1" applyAlignment="1">
      <alignment horizontal="center" wrapText="1"/>
    </xf>
    <xf numFmtId="0" fontId="0" fillId="0" borderId="9" xfId="0" applyBorder="1" applyAlignment="1">
      <alignment horizontal="center" wrapText="1"/>
    </xf>
    <xf numFmtId="0" fontId="18" fillId="5" borderId="7" xfId="0" applyFont="1" applyFill="1" applyBorder="1" applyAlignment="1">
      <alignment horizontal="center" wrapText="1"/>
    </xf>
    <xf numFmtId="0" fontId="10" fillId="5" borderId="1" xfId="0" applyFont="1" applyFill="1" applyBorder="1" applyAlignment="1">
      <alignment horizontal="center" wrapText="1"/>
    </xf>
    <xf numFmtId="0" fontId="15" fillId="5" borderId="1" xfId="0" applyFont="1" applyFill="1" applyBorder="1" applyAlignment="1">
      <alignment wrapText="1"/>
    </xf>
    <xf numFmtId="0" fontId="0" fillId="0" borderId="1" xfId="0" applyBorder="1" applyAlignment="1">
      <alignment wrapText="1"/>
    </xf>
    <xf numFmtId="0" fontId="14" fillId="7" borderId="7" xfId="0" applyFont="1" applyFill="1" applyBorder="1" applyAlignment="1">
      <alignment horizontal="left" wrapText="1"/>
    </xf>
    <xf numFmtId="0" fontId="18" fillId="2" borderId="7" xfId="0" applyFont="1" applyFill="1"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17" fillId="8" borderId="7" xfId="0" applyFont="1" applyFill="1" applyBorder="1" applyAlignment="1">
      <alignment horizontal="center" wrapText="1"/>
    </xf>
    <xf numFmtId="0" fontId="17" fillId="8" borderId="8"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Summary!$B$15:$B$15</c:f>
              <c:strCache>
                <c:ptCount val="1"/>
                <c:pt idx="0">
                  <c:v>Bladder and bowel function recorded at 1 month</c:v>
                </c:pt>
              </c:strCache>
            </c:strRef>
          </c:cat>
          <c:val>
            <c:numRef>
              <c:f>Summary!$E$15:$E$15</c:f>
              <c:numCache>
                <c:formatCode>0%</c:formatCode>
                <c:ptCount val="1"/>
                <c:pt idx="0">
                  <c:v>0</c:v>
                </c:pt>
              </c:numCache>
            </c:numRef>
          </c:val>
          <c:extLst>
            <c:ext xmlns:c16="http://schemas.microsoft.com/office/drawing/2014/chart" uri="{C3380CC4-5D6E-409C-BE32-E72D297353CC}">
              <c16:uniqueId val="{00000000-A871-4680-8432-423073618D4D}"/>
            </c:ext>
          </c:extLst>
        </c:ser>
        <c:dLbls>
          <c:showLegendKey val="0"/>
          <c:showVal val="0"/>
          <c:showCatName val="0"/>
          <c:showSerName val="0"/>
          <c:showPercent val="0"/>
          <c:showBubbleSize val="0"/>
        </c:dLbls>
        <c:gapWidth val="78"/>
        <c:overlap val="100"/>
        <c:axId val="388371352"/>
        <c:axId val="908152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Summary!$C$15:$C$15</c:f>
              <c:numCache>
                <c:formatCode>General</c:formatCode>
                <c:ptCount val="1"/>
                <c:pt idx="0">
                  <c:v>0</c:v>
                </c:pt>
              </c:numCache>
            </c:numRef>
          </c:val>
          <c:extLst>
            <c:ext xmlns:c16="http://schemas.microsoft.com/office/drawing/2014/chart" uri="{C3380CC4-5D6E-409C-BE32-E72D297353CC}">
              <c16:uniqueId val="{00000001-A871-4680-8432-423073618D4D}"/>
            </c:ext>
          </c:extLst>
        </c:ser>
        <c:dLbls>
          <c:showLegendKey val="0"/>
          <c:showVal val="0"/>
          <c:showCatName val="0"/>
          <c:showSerName val="0"/>
          <c:showPercent val="0"/>
          <c:showBubbleSize val="0"/>
        </c:dLbls>
        <c:gapWidth val="0"/>
        <c:overlap val="100"/>
        <c:axId val="388199968"/>
        <c:axId val="388200352"/>
      </c:barChart>
      <c:catAx>
        <c:axId val="388371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90815240"/>
        <c:crosses val="autoZero"/>
        <c:auto val="1"/>
        <c:lblAlgn val="ctr"/>
        <c:lblOffset val="100"/>
        <c:tickLblSkip val="1"/>
        <c:noMultiLvlLbl val="0"/>
      </c:catAx>
      <c:valAx>
        <c:axId val="908152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371352"/>
        <c:crosses val="autoZero"/>
        <c:crossBetween val="between"/>
      </c:valAx>
      <c:catAx>
        <c:axId val="388199968"/>
        <c:scaling>
          <c:orientation val="minMax"/>
        </c:scaling>
        <c:delete val="1"/>
        <c:axPos val="b"/>
        <c:majorTickMark val="out"/>
        <c:minorTickMark val="none"/>
        <c:tickLblPos val="nextTo"/>
        <c:crossAx val="388200352"/>
        <c:crosses val="autoZero"/>
        <c:auto val="1"/>
        <c:lblAlgn val="ctr"/>
        <c:lblOffset val="100"/>
        <c:noMultiLvlLbl val="0"/>
      </c:catAx>
      <c:valAx>
        <c:axId val="3882003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881999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D4BC4A43-1DEC-4176-AE39-A6C456DA80C9}"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B8-47D2-AFF4-618906F5DF0C}"/>
                </c:ext>
              </c:extLst>
            </c:dLbl>
            <c:dLbl>
              <c:idx val="1"/>
              <c:tx>
                <c:rich>
                  <a:bodyPr/>
                  <a:lstStyle/>
                  <a:p>
                    <a:fld id="{AA5F8B22-59B4-4EA4-B9B8-6D280DC8F6C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AB8-47D2-AFF4-618906F5DF0C}"/>
                </c:ext>
              </c:extLst>
            </c:dLbl>
            <c:dLbl>
              <c:idx val="2"/>
              <c:tx>
                <c:rich>
                  <a:bodyPr/>
                  <a:lstStyle/>
                  <a:p>
                    <a:fld id="{6CEA4BA6-4A83-4EF3-9F2D-19154991DC9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AB8-47D2-AFF4-618906F5DF0C}"/>
                </c:ext>
              </c:extLst>
            </c:dLbl>
            <c:dLbl>
              <c:idx val="3"/>
              <c:tx>
                <c:rich>
                  <a:bodyPr/>
                  <a:lstStyle/>
                  <a:p>
                    <a:fld id="{A25A411C-DCF9-4D0E-B2CA-2B13A0BA08E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AB8-47D2-AFF4-618906F5DF0C}"/>
                </c:ext>
              </c:extLst>
            </c:dLbl>
            <c:dLbl>
              <c:idx val="4"/>
              <c:tx>
                <c:rich>
                  <a:bodyPr/>
                  <a:lstStyle/>
                  <a:p>
                    <a:fld id="{0CFF3B25-A79E-489A-8B54-996477EB383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AB8-47D2-AFF4-618906F5DF0C}"/>
                </c:ext>
              </c:extLst>
            </c:dLbl>
            <c:dLbl>
              <c:idx val="5"/>
              <c:tx>
                <c:rich>
                  <a:bodyPr/>
                  <a:lstStyle/>
                  <a:p>
                    <a:fld id="{AEDD8452-E367-4E08-AB47-E64FC70BEF9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AB8-47D2-AFF4-618906F5DF0C}"/>
                </c:ext>
              </c:extLst>
            </c:dLbl>
            <c:dLbl>
              <c:idx val="6"/>
              <c:tx>
                <c:rich>
                  <a:bodyPr/>
                  <a:lstStyle/>
                  <a:p>
                    <a:fld id="{83E1E5C8-8430-4C4B-8C68-FF67BBA6F47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AB8-47D2-AFF4-618906F5DF0C}"/>
                </c:ext>
              </c:extLst>
            </c:dLbl>
            <c:dLbl>
              <c:idx val="7"/>
              <c:tx>
                <c:rich>
                  <a:bodyPr/>
                  <a:lstStyle/>
                  <a:p>
                    <a:fld id="{3F35CE8B-640F-4CFC-8913-08BC5A9E0DB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AB8-47D2-AFF4-618906F5DF0C}"/>
                </c:ext>
              </c:extLst>
            </c:dLbl>
            <c:dLbl>
              <c:idx val="8"/>
              <c:tx>
                <c:rich>
                  <a:bodyPr/>
                  <a:lstStyle/>
                  <a:p>
                    <a:fld id="{8FDBEF37-7625-4FD0-BF32-DF9D6D01442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DA2-495F-995E-338123A34528}"/>
                </c:ext>
              </c:extLst>
            </c:dLbl>
            <c:dLbl>
              <c:idx val="9"/>
              <c:tx>
                <c:rich>
                  <a:bodyPr/>
                  <a:lstStyle/>
                  <a:p>
                    <a:fld id="{75E5A702-491D-4E9D-A18B-3588AB926B4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DA2-495F-995E-338123A34528}"/>
                </c:ext>
              </c:extLst>
            </c:dLbl>
            <c:dLbl>
              <c:idx val="10"/>
              <c:tx>
                <c:rich>
                  <a:bodyPr/>
                  <a:lstStyle/>
                  <a:p>
                    <a:fld id="{EA81780E-B10B-42A5-BE81-6C6EE4D3557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DA2-495F-995E-338123A34528}"/>
                </c:ext>
              </c:extLst>
            </c:dLbl>
            <c:dLbl>
              <c:idx val="11"/>
              <c:tx>
                <c:rich>
                  <a:bodyPr/>
                  <a:lstStyle/>
                  <a:p>
                    <a:fld id="{F67CB162-FA3A-4F77-BB8A-AA7864225D8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DA2-495F-995E-338123A34528}"/>
                </c:ext>
              </c:extLst>
            </c:dLbl>
            <c:dLbl>
              <c:idx val="12"/>
              <c:tx>
                <c:rich>
                  <a:bodyPr/>
                  <a:lstStyle/>
                  <a:p>
                    <a:fld id="{A73BF8C6-54CE-483A-8928-CC1618ADB9F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DA2-495F-995E-338123A34528}"/>
                </c:ext>
              </c:extLst>
            </c:dLbl>
            <c:dLbl>
              <c:idx val="13"/>
              <c:tx>
                <c:rich>
                  <a:bodyPr/>
                  <a:lstStyle/>
                  <a:p>
                    <a:fld id="{2334D4CF-F27F-4FF7-904D-E57295A7EFD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036-479C-B591-8E3AE7665E24}"/>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Summary!$B$25:$B$38</c:f>
              <c:strCache>
                <c:ptCount val="14"/>
                <c:pt idx="0">
                  <c:v>Preterm birth</c:v>
                </c:pt>
                <c:pt idx="1">
                  <c:v>Fetal complications - bradycardia during surgery</c:v>
                </c:pt>
                <c:pt idx="2">
                  <c:v>Fetal complications - sepsis</c:v>
                </c:pt>
                <c:pt idx="3">
                  <c:v>Fetal complications - CSF leak</c:v>
                </c:pt>
                <c:pt idx="4">
                  <c:v>Maternal complications - uterine dehiscence</c:v>
                </c:pt>
                <c:pt idx="5">
                  <c:v>Maternal complications - damage to uterus</c:v>
                </c:pt>
                <c:pt idx="6">
                  <c:v>Maternal complications - premature rupture of membranes</c:v>
                </c:pt>
                <c:pt idx="7">
                  <c:v>Maternal complications - placental abruption</c:v>
                </c:pt>
                <c:pt idx="8">
                  <c:v>Maternal complications - chorioamniotic membrane separation</c:v>
                </c:pt>
                <c:pt idx="9">
                  <c:v>Maternal complications - bleeding</c:v>
                </c:pt>
                <c:pt idx="10">
                  <c:v>Maternal complications - chorioamnionitis</c:v>
                </c:pt>
                <c:pt idx="11">
                  <c:v>Fetal death</c:v>
                </c:pt>
                <c:pt idx="12">
                  <c:v>Maternal death</c:v>
                </c:pt>
                <c:pt idx="13">
                  <c:v>Neonatal death</c:v>
                </c:pt>
              </c:strCache>
            </c:strRef>
          </c:cat>
          <c:val>
            <c:numRef>
              <c:f>Summary!$E$25:$E$38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5="http://schemas.microsoft.com/office/drawing/2012/chart" uri="{02D57815-91ED-43cb-92C2-25804820EDAC}">
              <c15:datalabelsRange>
                <c15:f>Summary!$C$25:$C$38</c15:f>
                <c15:dlblRangeCach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15:dlblRangeCache>
              </c15:datalabelsRange>
            </c:ext>
            <c:ext xmlns:c16="http://schemas.microsoft.com/office/drawing/2014/chart" uri="{C3380CC4-5D6E-409C-BE32-E72D297353CC}">
              <c16:uniqueId val="{00000008-6AB8-47D2-AFF4-618906F5DF0C}"/>
            </c:ext>
          </c:extLst>
        </c:ser>
        <c:dLbls>
          <c:showLegendKey val="0"/>
          <c:showVal val="0"/>
          <c:showCatName val="0"/>
          <c:showSerName val="0"/>
          <c:showPercent val="0"/>
          <c:showBubbleSize val="0"/>
        </c:dLbls>
        <c:gapWidth val="78"/>
        <c:overlap val="100"/>
        <c:axId val="388576112"/>
        <c:axId val="388857240"/>
      </c:barChart>
      <c:barChart>
        <c:barDir val="col"/>
        <c:grouping val="clustered"/>
        <c:varyColors val="0"/>
        <c:ser>
          <c:idx val="2"/>
          <c:order val="2"/>
          <c:invertIfNegative val="0"/>
          <c:val>
            <c:numRef>
              <c:f>Summary!$B$25:$B$38</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9-6AB8-47D2-AFF4-618906F5DF0C}"/>
            </c:ext>
          </c:extLst>
        </c:ser>
        <c:dLbls>
          <c:showLegendKey val="0"/>
          <c:showVal val="0"/>
          <c:showCatName val="0"/>
          <c:showSerName val="0"/>
          <c:showPercent val="0"/>
          <c:showBubbleSize val="0"/>
        </c:dLbls>
        <c:gapWidth val="0"/>
        <c:overlap val="100"/>
        <c:axId val="388857624"/>
        <c:axId val="38886005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6AB8-47D2-AFF4-618906F5DF0C}"/>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6AB8-47D2-AFF4-618906F5DF0C}"/>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6AB8-47D2-AFF4-618906F5DF0C}"/>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6AB8-47D2-AFF4-618906F5DF0C}"/>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6AB8-47D2-AFF4-618906F5DF0C}"/>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6AB8-47D2-AFF4-618906F5DF0C}"/>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6AB8-47D2-AFF4-618906F5DF0C}"/>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6AB8-47D2-AFF4-618906F5DF0C}"/>
                      </c:ext>
                    </c:extLst>
                  </c:dLbl>
                  <c:dLbl>
                    <c:idx val="8"/>
                    <c:tx>
                      <c:rich>
                        <a:bodyPr/>
                        <a:lstStyle/>
                        <a:p>
                          <a:fld id="{FF6AAA2D-667D-418A-B475-72F214E7ACCB}"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6-CDA2-495F-995E-338123A34528}"/>
                      </c:ext>
                    </c:extLst>
                  </c:dLbl>
                  <c:dLbl>
                    <c:idx val="9"/>
                    <c:tx>
                      <c:rich>
                        <a:bodyPr/>
                        <a:lstStyle/>
                        <a:p>
                          <a:fld id="{1B983F4B-6E6D-441F-8502-7CA6C2E938ED}"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7-CDA2-495F-995E-338123A34528}"/>
                      </c:ext>
                    </c:extLst>
                  </c:dLbl>
                  <c:dLbl>
                    <c:idx val="10"/>
                    <c:tx>
                      <c:rich>
                        <a:bodyPr/>
                        <a:lstStyle/>
                        <a:p>
                          <a:fld id="{6DEEA591-69AA-475C-A0A3-1B1FF88FD011}"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8-CDA2-495F-995E-338123A34528}"/>
                      </c:ext>
                    </c:extLst>
                  </c:dLbl>
                  <c:dLbl>
                    <c:idx val="11"/>
                    <c:tx>
                      <c:rich>
                        <a:bodyPr/>
                        <a:lstStyle/>
                        <a:p>
                          <a:fld id="{2E2E3369-B713-422B-9AE3-E0CD1770C674}"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9-CDA2-495F-995E-338123A34528}"/>
                      </c:ext>
                    </c:extLst>
                  </c:dLbl>
                  <c:dLbl>
                    <c:idx val="12"/>
                    <c:tx>
                      <c:rich>
                        <a:bodyPr/>
                        <a:lstStyle/>
                        <a:p>
                          <a:fld id="{05E65626-C385-4E82-A815-3138246DED5E}"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A-CDA2-495F-995E-338123A34528}"/>
                      </c:ext>
                    </c:extLst>
                  </c:dLbl>
                  <c:dLbl>
                    <c:idx val="13"/>
                    <c:tx>
                      <c:rich>
                        <a:bodyPr/>
                        <a:lstStyle/>
                        <a:p>
                          <a:fld id="{8A509428-2EA5-4E88-840C-E9CBCC0CEF5F}"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 xmlns:c16="http://schemas.microsoft.com/office/drawing/2014/chart" uri="{C3380CC4-5D6E-409C-BE32-E72D297353CC}">
                        <c16:uniqueId val="{00000001-5036-479C-B591-8E3AE7665E2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Summary!$C$25:$C$38</c15:sqref>
                        </c15:formulaRef>
                      </c:ext>
                    </c:extLst>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uri="{02D57815-91ED-43cb-92C2-25804820EDAC}">
                    <c15:datalabelsRange>
                      <c15:f>Summary!$C$25:$C$38</c15:f>
                      <c15:dlblRangeCach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15:dlblRangeCache>
                    </c15:datalabelsRange>
                  </c:ext>
                  <c:ext xmlns:c16="http://schemas.microsoft.com/office/drawing/2014/chart" uri="{C3380CC4-5D6E-409C-BE32-E72D297353CC}">
                    <c16:uniqueId val="{00000012-6AB8-47D2-AFF4-618906F5DF0C}"/>
                  </c:ext>
                </c:extLst>
              </c15:ser>
            </c15:filteredBarSeries>
          </c:ext>
        </c:extLst>
      </c:barChart>
      <c:catAx>
        <c:axId val="3885761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88857240"/>
        <c:crosses val="autoZero"/>
        <c:auto val="1"/>
        <c:lblAlgn val="ctr"/>
        <c:lblOffset val="100"/>
        <c:tickLblSkip val="1"/>
        <c:noMultiLvlLbl val="0"/>
      </c:catAx>
      <c:valAx>
        <c:axId val="3888572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576112"/>
        <c:crosses val="autoZero"/>
        <c:crossBetween val="between"/>
      </c:valAx>
      <c:catAx>
        <c:axId val="388857624"/>
        <c:scaling>
          <c:orientation val="minMax"/>
        </c:scaling>
        <c:delete val="1"/>
        <c:axPos val="b"/>
        <c:majorTickMark val="out"/>
        <c:minorTickMark val="none"/>
        <c:tickLblPos val="nextTo"/>
        <c:crossAx val="388860056"/>
        <c:crosses val="autoZero"/>
        <c:auto val="1"/>
        <c:lblAlgn val="ctr"/>
        <c:lblOffset val="100"/>
        <c:noMultiLvlLbl val="0"/>
      </c:catAx>
      <c:valAx>
        <c:axId val="388860056"/>
        <c:scaling>
          <c:orientation val="minMax"/>
          <c:max val="3"/>
        </c:scaling>
        <c:delete val="1"/>
        <c:axPos val="r"/>
        <c:numFmt formatCode="General" sourceLinked="1"/>
        <c:majorTickMark val="out"/>
        <c:minorTickMark val="none"/>
        <c:tickLblPos val="nextTo"/>
        <c:crossAx val="388857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76201</xdr:rowOff>
    </xdr:from>
    <xdr:to>
      <xdr:col>10</xdr:col>
      <xdr:colOff>419100</xdr:colOff>
      <xdr:row>7</xdr:row>
      <xdr:rowOff>1</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485775" y="1076326"/>
          <a:ext cx="5286375" cy="4572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1</xdr:col>
      <xdr:colOff>19050</xdr:colOff>
      <xdr:row>17</xdr:row>
      <xdr:rowOff>276224</xdr:rowOff>
    </xdr:from>
    <xdr:ext cx="6257925" cy="561975"/>
    <xdr:pic>
      <xdr:nvPicPr>
        <xdr:cNvPr id="4" name="Picture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srcRect r="19074"/>
        <a:stretch/>
      </xdr:blipFill>
      <xdr:spPr bwMode="auto">
        <a:xfrm>
          <a:off x="495300" y="6305549"/>
          <a:ext cx="6257925" cy="561975"/>
        </a:xfrm>
        <a:prstGeom prst="rect">
          <a:avLst/>
        </a:prstGeom>
        <a:noFill/>
      </xdr:spPr>
    </xdr:pic>
    <xdr:clientData/>
  </xdr:oneCellAnchor>
  <xdr:twoCellAnchor editAs="oneCell">
    <xdr:from>
      <xdr:col>1</xdr:col>
      <xdr:colOff>323849</xdr:colOff>
      <xdr:row>2</xdr:row>
      <xdr:rowOff>102777</xdr:rowOff>
    </xdr:from>
    <xdr:to>
      <xdr:col>8</xdr:col>
      <xdr:colOff>174047</xdr:colOff>
      <xdr:row>4</xdr:row>
      <xdr:rowOff>276224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0099" y="493302"/>
          <a:ext cx="39840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40</xdr:row>
      <xdr:rowOff>0</xdr:rowOff>
    </xdr:from>
    <xdr:to>
      <xdr:col>5</xdr:col>
      <xdr:colOff>47625</xdr:colOff>
      <xdr:row>41</xdr:row>
      <xdr:rowOff>47625</xdr:rowOff>
    </xdr:to>
    <xdr:graphicFrame macro="">
      <xdr:nvGraphicFramePr>
        <xdr:cNvPr id="9227" name="Chart 3">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238124</xdr:colOff>
      <xdr:row>40</xdr:row>
      <xdr:rowOff>0</xdr:rowOff>
    </xdr:from>
    <xdr:to>
      <xdr:col>18</xdr:col>
      <xdr:colOff>19050</xdr:colOff>
      <xdr:row>60</xdr:row>
      <xdr:rowOff>419100</xdr:rowOff>
    </xdr:to>
    <xdr:graphicFrame macro="">
      <xdr:nvGraphicFramePr>
        <xdr:cNvPr id="9228" name="Chart 7">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B10" sqref="B10"/>
    </sheetView>
  </sheetViews>
  <sheetFormatPr defaultRowHeight="15" x14ac:dyDescent="0.25"/>
  <cols>
    <col min="1" max="1" width="29.5703125" customWidth="1"/>
    <col min="2" max="2" width="29.7109375" customWidth="1"/>
  </cols>
  <sheetData>
    <row r="2" spans="1:4" x14ac:dyDescent="0.25">
      <c r="A2" t="s">
        <v>16</v>
      </c>
      <c r="B2" t="s">
        <v>30</v>
      </c>
    </row>
    <row r="3" spans="1:4" x14ac:dyDescent="0.25">
      <c r="A3" t="s">
        <v>17</v>
      </c>
      <c r="B3" t="s">
        <v>24</v>
      </c>
    </row>
    <row r="4" spans="1:4" x14ac:dyDescent="0.25">
      <c r="A4" t="s">
        <v>18</v>
      </c>
      <c r="B4">
        <v>2020</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9"/>
  <sheetViews>
    <sheetView showGridLines="0" tabSelected="1" workbookViewId="0"/>
  </sheetViews>
  <sheetFormatPr defaultColWidth="9.140625" defaultRowHeight="15" x14ac:dyDescent="0.25"/>
  <cols>
    <col min="1" max="2" width="7.140625" customWidth="1"/>
    <col min="11" max="12" width="7.140625" customWidth="1"/>
  </cols>
  <sheetData>
    <row r="1" spans="2:13" ht="15.75" thickBot="1" x14ac:dyDescent="0.3"/>
    <row r="2" spans="2:13" x14ac:dyDescent="0.25">
      <c r="B2" s="69"/>
      <c r="C2" s="70"/>
      <c r="D2" s="70"/>
      <c r="E2" s="70"/>
      <c r="F2" s="70"/>
      <c r="G2" s="70"/>
      <c r="H2" s="70"/>
      <c r="I2" s="70"/>
      <c r="J2" s="70"/>
      <c r="K2" s="70"/>
      <c r="L2" s="71"/>
      <c r="M2" s="61"/>
    </row>
    <row r="3" spans="2:13" x14ac:dyDescent="0.25">
      <c r="B3" s="72"/>
      <c r="C3" s="61"/>
      <c r="D3" s="61"/>
      <c r="E3" s="61"/>
      <c r="F3" s="61"/>
      <c r="G3" s="61"/>
      <c r="H3" s="61"/>
      <c r="I3" s="61"/>
      <c r="J3" s="61"/>
      <c r="K3" s="61"/>
      <c r="L3" s="73"/>
      <c r="M3" s="61"/>
    </row>
    <row r="4" spans="2:13" ht="27" x14ac:dyDescent="0.25">
      <c r="B4" s="74"/>
      <c r="C4" s="61"/>
      <c r="D4" s="61"/>
      <c r="E4" s="61"/>
      <c r="F4" s="61"/>
      <c r="G4" s="61"/>
      <c r="H4" s="61"/>
      <c r="I4" s="61"/>
      <c r="J4" s="61"/>
      <c r="K4" s="61"/>
      <c r="L4" s="73"/>
      <c r="M4" s="61"/>
    </row>
    <row r="5" spans="2:13" ht="21.75" customHeight="1" x14ac:dyDescent="0.25">
      <c r="B5" s="75"/>
      <c r="C5" s="61"/>
      <c r="D5" s="61"/>
      <c r="E5" s="61"/>
      <c r="F5" s="61"/>
      <c r="G5" s="61"/>
      <c r="H5" s="61"/>
      <c r="I5" s="61"/>
      <c r="J5" s="61"/>
      <c r="K5" s="61"/>
      <c r="L5" s="73"/>
      <c r="M5" s="61"/>
    </row>
    <row r="6" spans="2:13" ht="27" x14ac:dyDescent="0.25">
      <c r="B6" s="76"/>
      <c r="C6" s="61"/>
      <c r="D6" s="61"/>
      <c r="E6" s="61"/>
      <c r="F6" s="61"/>
      <c r="G6" s="61"/>
      <c r="H6" s="61"/>
      <c r="I6" s="61"/>
      <c r="J6" s="61"/>
      <c r="K6" s="61"/>
      <c r="L6" s="73"/>
      <c r="M6" s="61"/>
    </row>
    <row r="7" spans="2:13" x14ac:dyDescent="0.25">
      <c r="B7" s="75"/>
      <c r="C7" s="61"/>
      <c r="D7" s="61"/>
      <c r="E7" s="61"/>
      <c r="F7" s="61"/>
      <c r="G7" s="61"/>
      <c r="H7" s="61"/>
      <c r="I7" s="61"/>
      <c r="J7" s="61"/>
      <c r="K7" s="61"/>
      <c r="L7" s="73"/>
      <c r="M7" s="61"/>
    </row>
    <row r="8" spans="2:13" ht="22.5" customHeight="1" x14ac:dyDescent="0.25">
      <c r="B8" s="75"/>
      <c r="C8" s="61"/>
      <c r="D8" s="61"/>
      <c r="E8" s="61"/>
      <c r="F8" s="61"/>
      <c r="G8" s="61"/>
      <c r="H8" s="61"/>
      <c r="I8" s="61"/>
      <c r="J8" s="61"/>
      <c r="K8" s="61"/>
      <c r="L8" s="73"/>
      <c r="M8" s="61"/>
    </row>
    <row r="9" spans="2:13" ht="30" x14ac:dyDescent="0.25">
      <c r="B9" s="75"/>
      <c r="C9" s="119" t="s">
        <v>28</v>
      </c>
      <c r="D9" s="119"/>
      <c r="E9" s="119"/>
      <c r="F9" s="119"/>
      <c r="G9" s="119"/>
      <c r="H9" s="119"/>
      <c r="I9" s="119"/>
      <c r="J9" s="61"/>
      <c r="K9" s="61"/>
      <c r="L9" s="73"/>
      <c r="M9" s="61"/>
    </row>
    <row r="10" spans="2:13" ht="13.5" customHeight="1" x14ac:dyDescent="0.25">
      <c r="B10" s="75"/>
      <c r="C10" s="67"/>
      <c r="D10" s="67"/>
      <c r="E10" s="67"/>
      <c r="F10" s="67"/>
      <c r="G10" s="67"/>
      <c r="H10" s="67"/>
      <c r="I10" s="67"/>
      <c r="J10" s="61"/>
      <c r="K10" s="61"/>
      <c r="L10" s="73"/>
      <c r="M10" s="61"/>
    </row>
    <row r="11" spans="2:13" ht="110.25" customHeight="1" x14ac:dyDescent="0.25">
      <c r="B11" s="75"/>
      <c r="C11" s="119" t="s">
        <v>83</v>
      </c>
      <c r="D11" s="119"/>
      <c r="E11" s="119"/>
      <c r="F11" s="119"/>
      <c r="G11" s="119"/>
      <c r="H11" s="119"/>
      <c r="I11" s="119"/>
      <c r="J11" s="119"/>
      <c r="K11" s="119"/>
      <c r="L11" s="77"/>
      <c r="M11" s="62"/>
    </row>
    <row r="12" spans="2:13" ht="22.5" customHeight="1" x14ac:dyDescent="0.25">
      <c r="B12" s="75"/>
      <c r="C12" s="67"/>
      <c r="D12" s="67"/>
      <c r="E12" s="67"/>
      <c r="F12" s="67"/>
      <c r="G12" s="67"/>
      <c r="H12" s="67"/>
      <c r="I12" s="67"/>
      <c r="J12" s="62"/>
      <c r="K12" s="62"/>
      <c r="L12" s="77"/>
      <c r="M12" s="62"/>
    </row>
    <row r="13" spans="2:13" ht="96" customHeight="1" x14ac:dyDescent="0.25">
      <c r="B13" s="75"/>
      <c r="C13" s="120" t="s">
        <v>82</v>
      </c>
      <c r="D13" s="120"/>
      <c r="E13" s="120"/>
      <c r="F13" s="120"/>
      <c r="G13" s="120"/>
      <c r="H13" s="120"/>
      <c r="I13" s="120"/>
      <c r="J13" s="120"/>
      <c r="K13" s="120"/>
      <c r="L13" s="78"/>
      <c r="M13" s="63"/>
    </row>
    <row r="14" spans="2:13" ht="24.75" customHeight="1" x14ac:dyDescent="0.25">
      <c r="B14" s="75"/>
      <c r="C14" s="64"/>
      <c r="D14" s="61"/>
      <c r="E14" s="61"/>
      <c r="F14" s="61"/>
      <c r="G14" s="61"/>
      <c r="H14" s="61"/>
      <c r="I14" s="61"/>
      <c r="J14" s="61"/>
      <c r="K14" s="61"/>
      <c r="L14" s="73"/>
      <c r="M14" s="61"/>
    </row>
    <row r="15" spans="2:13" ht="27" x14ac:dyDescent="0.25">
      <c r="B15" s="75"/>
      <c r="C15" s="121" t="s">
        <v>31</v>
      </c>
      <c r="D15" s="121"/>
      <c r="E15" s="121"/>
      <c r="F15" s="121"/>
      <c r="G15" s="121"/>
      <c r="H15" s="121"/>
      <c r="I15" s="121"/>
      <c r="J15" s="65"/>
      <c r="K15" s="65"/>
      <c r="L15" s="79"/>
      <c r="M15" s="65"/>
    </row>
    <row r="16" spans="2:13" ht="27" x14ac:dyDescent="0.25">
      <c r="B16" s="75"/>
      <c r="C16" s="68"/>
      <c r="D16" s="68"/>
      <c r="E16" s="68"/>
      <c r="F16" s="68"/>
      <c r="G16" s="68"/>
      <c r="H16" s="68"/>
      <c r="I16" s="68"/>
      <c r="J16" s="65"/>
      <c r="K16" s="65"/>
      <c r="L16" s="79"/>
      <c r="M16" s="65"/>
    </row>
    <row r="17" spans="2:13" ht="27" x14ac:dyDescent="0.25">
      <c r="B17" s="75"/>
      <c r="C17" s="68"/>
      <c r="D17" s="68"/>
      <c r="E17" s="68"/>
      <c r="F17" s="68"/>
      <c r="G17" s="68"/>
      <c r="H17" s="68"/>
      <c r="I17" s="68"/>
      <c r="J17" s="65"/>
      <c r="K17" s="65"/>
      <c r="L17" s="79"/>
      <c r="M17" s="65"/>
    </row>
    <row r="18" spans="2:13" ht="22.5" customHeight="1" x14ac:dyDescent="0.25">
      <c r="B18" s="75"/>
      <c r="C18" s="66"/>
      <c r="D18" s="61"/>
      <c r="E18" s="61"/>
      <c r="F18" s="61"/>
      <c r="G18" s="61"/>
      <c r="H18" s="61"/>
      <c r="I18" s="61"/>
      <c r="J18" s="61"/>
      <c r="K18" s="61"/>
      <c r="L18" s="73"/>
      <c r="M18" s="61"/>
    </row>
    <row r="19" spans="2:13" x14ac:dyDescent="0.25">
      <c r="B19" s="75"/>
      <c r="C19" s="61"/>
      <c r="D19" s="61"/>
      <c r="E19" s="61"/>
      <c r="F19" s="61"/>
      <c r="G19" s="61"/>
      <c r="H19" s="61"/>
      <c r="I19" s="61"/>
      <c r="J19" s="61"/>
      <c r="K19" s="61"/>
      <c r="L19" s="73"/>
      <c r="M19" s="61"/>
    </row>
    <row r="20" spans="2:13" x14ac:dyDescent="0.25">
      <c r="B20" s="75"/>
      <c r="C20" s="61"/>
      <c r="D20" s="61"/>
      <c r="E20" s="61"/>
      <c r="F20" s="61"/>
      <c r="G20" s="61"/>
      <c r="H20" s="61"/>
      <c r="I20" s="61"/>
      <c r="J20" s="61"/>
      <c r="K20" s="61"/>
      <c r="L20" s="73"/>
      <c r="M20" s="61"/>
    </row>
    <row r="21" spans="2:13" ht="15.75" thickBot="1" x14ac:dyDescent="0.3">
      <c r="B21" s="80"/>
      <c r="C21" s="81"/>
      <c r="D21" s="81"/>
      <c r="E21" s="81"/>
      <c r="F21" s="81"/>
      <c r="G21" s="81"/>
      <c r="H21" s="81"/>
      <c r="I21" s="81"/>
      <c r="J21" s="81"/>
      <c r="K21" s="81"/>
      <c r="L21" s="82"/>
      <c r="M21" s="61"/>
    </row>
    <row r="22" spans="2:13" s="61" customFormat="1" x14ac:dyDescent="0.25"/>
    <row r="23" spans="2:13" s="61" customFormat="1" x14ac:dyDescent="0.25"/>
    <row r="24" spans="2:13" s="61" customFormat="1" x14ac:dyDescent="0.25"/>
    <row r="25" spans="2:13" s="61" customFormat="1" x14ac:dyDescent="0.25"/>
    <row r="26" spans="2:13" s="61" customFormat="1" x14ac:dyDescent="0.25"/>
    <row r="27" spans="2:13" s="61" customFormat="1" x14ac:dyDescent="0.25"/>
    <row r="28" spans="2:13" s="61" customFormat="1" x14ac:dyDescent="0.25"/>
    <row r="29" spans="2:13" s="61" customFormat="1" x14ac:dyDescent="0.25"/>
  </sheetData>
  <mergeCells count="4">
    <mergeCell ref="C9:I9"/>
    <mergeCell ref="C11:K11"/>
    <mergeCell ref="C13:K13"/>
    <mergeCell ref="C15:I15"/>
  </mergeCells>
  <printOptions horizontalCentered="1"/>
  <pageMargins left="0.70866141732283472" right="0.70866141732283472" top="0.74803149606299213" bottom="0.74803149606299213" header="0.31496062992125984" footer="0.31496062992125984"/>
  <pageSetup paperSize="9"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F67"/>
  <sheetViews>
    <sheetView showGridLines="0" zoomScaleNormal="100" zoomScaleSheetLayoutView="80" workbookViewId="0">
      <selection activeCell="C41" sqref="C41"/>
    </sheetView>
  </sheetViews>
  <sheetFormatPr defaultColWidth="9.140625" defaultRowHeight="14.25" x14ac:dyDescent="0.2"/>
  <cols>
    <col min="1" max="1" width="4" style="11" customWidth="1"/>
    <col min="2" max="2" width="80.7109375" style="11" customWidth="1"/>
    <col min="3" max="3" width="8.42578125" style="14" customWidth="1"/>
    <col min="4" max="4" width="13" style="14" customWidth="1"/>
    <col min="5" max="5" width="13" style="11" customWidth="1"/>
    <col min="6" max="6" width="23.28515625" style="11" customWidth="1"/>
    <col min="7" max="13" width="9.140625" style="11"/>
    <col min="14" max="14" width="22.140625" style="11" customWidth="1"/>
    <col min="15" max="16384" width="9.140625" style="11"/>
  </cols>
  <sheetData>
    <row r="1" spans="2:5" ht="48" customHeight="1" x14ac:dyDescent="0.25">
      <c r="B1" s="123" t="str">
        <f>"Summary of data for "&amp;'Hidden sheet'!B2</f>
        <v>Summary of data for open prenatal repair for open neural tube defects in the fetus</v>
      </c>
      <c r="C1" s="123"/>
      <c r="D1" s="123"/>
      <c r="E1" s="123"/>
    </row>
    <row r="2" spans="2:5" ht="14.25" customHeight="1" x14ac:dyDescent="0.25">
      <c r="B2" s="12"/>
      <c r="C2" s="13"/>
    </row>
    <row r="3" spans="2:5" ht="15" x14ac:dyDescent="0.2">
      <c r="B3" s="124" t="str">
        <f>"This tool helps clinicians using "&amp;'Hidden sheet'!B2&amp;" to review outcomes. "</f>
        <v xml:space="preserve">This tool helps clinicians using open prenatal repair for open neural tube defects in the fetus to review outcomes. </v>
      </c>
      <c r="C3" s="124"/>
      <c r="D3" s="124"/>
      <c r="E3" s="124"/>
    </row>
    <row r="4" spans="2:5" ht="100.5" customHeight="1" x14ac:dyDescent="0.2">
      <c r="B4" s="126" t="s">
        <v>29</v>
      </c>
      <c r="C4" s="126"/>
      <c r="D4" s="126"/>
      <c r="E4" s="126"/>
    </row>
    <row r="5" spans="2:5" ht="56.25" customHeight="1" x14ac:dyDescent="0.2">
      <c r="B5" s="124" t="s">
        <v>27</v>
      </c>
      <c r="C5" s="124"/>
      <c r="D5" s="124"/>
      <c r="E5" s="124"/>
    </row>
    <row r="6" spans="2:5" ht="12" customHeight="1" x14ac:dyDescent="0.2">
      <c r="B6" s="55"/>
      <c r="C6" s="55"/>
      <c r="D6" s="55"/>
      <c r="E6" s="55"/>
    </row>
    <row r="7" spans="2:5" ht="30" customHeight="1" x14ac:dyDescent="0.2">
      <c r="B7" s="124" t="s">
        <v>19</v>
      </c>
      <c r="C7" s="124"/>
      <c r="D7" s="124"/>
      <c r="E7" s="124"/>
    </row>
    <row r="8" spans="2:5" ht="15" customHeight="1" thickBot="1" x14ac:dyDescent="0.3">
      <c r="B8" s="12"/>
      <c r="C8" s="13"/>
    </row>
    <row r="9" spans="2:5" ht="30" customHeight="1" thickBot="1" x14ac:dyDescent="0.25">
      <c r="B9" s="1" t="s">
        <v>0</v>
      </c>
      <c r="C9" s="26" t="s">
        <v>5</v>
      </c>
      <c r="D9" s="10" t="s">
        <v>26</v>
      </c>
      <c r="E9" s="48" t="s">
        <v>9</v>
      </c>
    </row>
    <row r="10" spans="2:5" x14ac:dyDescent="0.2">
      <c r="B10" s="7" t="s">
        <v>25</v>
      </c>
      <c r="C10" s="53">
        <f>Data!C$105</f>
        <v>0</v>
      </c>
      <c r="D10" s="8">
        <f>Data!C$107</f>
        <v>0</v>
      </c>
      <c r="E10" s="56" t="str">
        <f>Data!C$108</f>
        <v>%</v>
      </c>
    </row>
    <row r="11" spans="2:5" ht="18" customHeight="1" x14ac:dyDescent="0.2">
      <c r="B11" s="2" t="s">
        <v>80</v>
      </c>
      <c r="C11" s="58">
        <f>Data!D$105</f>
        <v>0</v>
      </c>
      <c r="D11" s="59">
        <f>Data!D$107</f>
        <v>0</v>
      </c>
      <c r="E11" s="60" t="str">
        <f>Data!D$108</f>
        <v>%</v>
      </c>
    </row>
    <row r="12" spans="2:5" ht="15" customHeight="1" thickBot="1" x14ac:dyDescent="0.25">
      <c r="B12" s="4" t="s">
        <v>11</v>
      </c>
      <c r="C12" s="54">
        <f>Data!E$105</f>
        <v>0</v>
      </c>
      <c r="D12" s="9">
        <f>Data!E$107</f>
        <v>0</v>
      </c>
      <c r="E12" s="57" t="str">
        <f>Data!E$108</f>
        <v>%</v>
      </c>
    </row>
    <row r="13" spans="2:5" ht="15" customHeight="1" thickBot="1" x14ac:dyDescent="0.25">
      <c r="B13" s="15"/>
      <c r="C13" s="16"/>
    </row>
    <row r="14" spans="2:5" ht="30" customHeight="1" thickBot="1" x14ac:dyDescent="0.25">
      <c r="B14" s="5" t="s">
        <v>81</v>
      </c>
      <c r="C14" s="47" t="s">
        <v>5</v>
      </c>
      <c r="D14" s="50" t="s">
        <v>26</v>
      </c>
      <c r="E14" s="51" t="s">
        <v>9</v>
      </c>
    </row>
    <row r="15" spans="2:5" ht="20.100000000000001" customHeight="1" x14ac:dyDescent="0.2">
      <c r="B15" s="97" t="s">
        <v>69</v>
      </c>
      <c r="C15" s="94">
        <f>Data!I$105</f>
        <v>0</v>
      </c>
      <c r="D15" s="103">
        <f>Data!H105</f>
        <v>0</v>
      </c>
      <c r="E15" s="105" t="str">
        <f>Data!I$108</f>
        <v>%</v>
      </c>
    </row>
    <row r="16" spans="2:5" ht="20.100000000000001" customHeight="1" x14ac:dyDescent="0.2">
      <c r="B16" s="99" t="s">
        <v>70</v>
      </c>
      <c r="C16" s="110">
        <f>Data!K$105</f>
        <v>0</v>
      </c>
      <c r="D16" s="44">
        <f>Data!H105</f>
        <v>0</v>
      </c>
      <c r="E16" s="106" t="str">
        <f>Data!K$108</f>
        <v>%</v>
      </c>
    </row>
    <row r="17" spans="2:5" ht="20.100000000000001" customHeight="1" x14ac:dyDescent="0.2">
      <c r="B17" s="100" t="s">
        <v>71</v>
      </c>
      <c r="C17" s="110">
        <f>Data!M$105</f>
        <v>0</v>
      </c>
      <c r="D17" s="109">
        <f>Data!H105</f>
        <v>0</v>
      </c>
      <c r="E17" s="107" t="str">
        <f>Data!M$108</f>
        <v>%</v>
      </c>
    </row>
    <row r="18" spans="2:5" ht="20.100000000000001" customHeight="1" x14ac:dyDescent="0.2">
      <c r="B18" s="101" t="s">
        <v>72</v>
      </c>
      <c r="C18" s="110">
        <f>Data!O$105</f>
        <v>0</v>
      </c>
      <c r="D18" s="44">
        <f>Data!H105</f>
        <v>0</v>
      </c>
      <c r="E18" s="21" t="str">
        <f>Data!O$108</f>
        <v>%</v>
      </c>
    </row>
    <row r="19" spans="2:5" ht="20.100000000000001" customHeight="1" x14ac:dyDescent="0.2">
      <c r="B19" s="101" t="s">
        <v>73</v>
      </c>
      <c r="C19" s="112">
        <f>Data!Q$105</f>
        <v>0</v>
      </c>
      <c r="D19" s="109">
        <f>Data!H105</f>
        <v>0</v>
      </c>
      <c r="E19" s="106" t="str">
        <f>Data!Q$108</f>
        <v>%</v>
      </c>
    </row>
    <row r="20" spans="2:5" ht="20.100000000000001" customHeight="1" x14ac:dyDescent="0.2">
      <c r="B20" s="99" t="s">
        <v>74</v>
      </c>
      <c r="C20" s="113">
        <f>Data!S$105</f>
        <v>0</v>
      </c>
      <c r="D20" s="44">
        <f>Data!H105</f>
        <v>0</v>
      </c>
      <c r="E20" s="107" t="str">
        <f>Data!S$108</f>
        <v>%</v>
      </c>
    </row>
    <row r="21" spans="2:5" ht="20.100000000000001" customHeight="1" x14ac:dyDescent="0.2">
      <c r="B21" s="99" t="s">
        <v>75</v>
      </c>
      <c r="C21" s="112">
        <f>Data!U$105</f>
        <v>0</v>
      </c>
      <c r="D21" s="108">
        <f>Data!H105</f>
        <v>0</v>
      </c>
      <c r="E21" s="106" t="str">
        <f>Data!U$108</f>
        <v>%</v>
      </c>
    </row>
    <row r="22" spans="2:5" ht="20.100000000000001" customHeight="1" thickBot="1" x14ac:dyDescent="0.25">
      <c r="B22" s="98" t="s">
        <v>76</v>
      </c>
      <c r="C22" s="111">
        <f>Data!W$105</f>
        <v>0</v>
      </c>
      <c r="D22" s="102">
        <f>Data!H105</f>
        <v>0</v>
      </c>
      <c r="E22" s="104" t="str">
        <f>Data!W$108</f>
        <v>%</v>
      </c>
    </row>
    <row r="23" spans="2:5" ht="20.100000000000001" customHeight="1" thickBot="1" x14ac:dyDescent="0.25">
      <c r="C23" s="96"/>
      <c r="E23" s="17"/>
    </row>
    <row r="24" spans="2:5" ht="30" customHeight="1" x14ac:dyDescent="0.2">
      <c r="B24" s="18" t="s">
        <v>14</v>
      </c>
      <c r="C24" s="27" t="s">
        <v>5</v>
      </c>
      <c r="D24" s="19" t="s">
        <v>26</v>
      </c>
      <c r="E24" s="20" t="s">
        <v>9</v>
      </c>
    </row>
    <row r="25" spans="2:5" ht="20.100000000000001" customHeight="1" x14ac:dyDescent="0.2">
      <c r="B25" s="6" t="s">
        <v>39</v>
      </c>
      <c r="C25" s="44">
        <f>Data!AA$105</f>
        <v>0</v>
      </c>
      <c r="D25" s="3">
        <f>Data!AA$107</f>
        <v>0</v>
      </c>
      <c r="E25" s="21" t="str">
        <f>Data!AA$108</f>
        <v>%</v>
      </c>
    </row>
    <row r="26" spans="2:5" ht="20.100000000000001" customHeight="1" x14ac:dyDescent="0.2">
      <c r="B26" s="6" t="s">
        <v>52</v>
      </c>
      <c r="C26" s="44">
        <f>Data!AB$105</f>
        <v>0</v>
      </c>
      <c r="D26" s="3">
        <f>Data!AB$107</f>
        <v>0</v>
      </c>
      <c r="E26" s="21" t="str">
        <f>Data!AB$108</f>
        <v>%</v>
      </c>
    </row>
    <row r="27" spans="2:5" ht="20.100000000000001" customHeight="1" x14ac:dyDescent="0.2">
      <c r="B27" s="6" t="s">
        <v>50</v>
      </c>
      <c r="C27" s="44">
        <f>Data!AC$105</f>
        <v>0</v>
      </c>
      <c r="D27" s="3">
        <f>Data!AC$107</f>
        <v>0</v>
      </c>
      <c r="E27" s="21" t="str">
        <f>Data!AC$108</f>
        <v>%</v>
      </c>
    </row>
    <row r="28" spans="2:5" ht="20.100000000000001" customHeight="1" thickBot="1" x14ac:dyDescent="0.25">
      <c r="B28" s="49" t="s">
        <v>51</v>
      </c>
      <c r="C28" s="45">
        <f>Data!AD$105</f>
        <v>0</v>
      </c>
      <c r="D28" s="117">
        <f>Data!AD$107</f>
        <v>0</v>
      </c>
      <c r="E28" s="21" t="str">
        <f>Data!AD$108</f>
        <v>%</v>
      </c>
    </row>
    <row r="29" spans="2:5" ht="20.100000000000001" customHeight="1" x14ac:dyDescent="0.2">
      <c r="B29" s="116" t="s">
        <v>53</v>
      </c>
      <c r="C29" s="108">
        <f>Data!AE$105</f>
        <v>0</v>
      </c>
      <c r="D29" s="103">
        <f>Data!AE$107</f>
        <v>0</v>
      </c>
      <c r="E29" s="105" t="str">
        <f>Data!AE$108</f>
        <v>%</v>
      </c>
    </row>
    <row r="30" spans="2:5" ht="20.100000000000001" customHeight="1" x14ac:dyDescent="0.2">
      <c r="B30" s="6" t="s">
        <v>64</v>
      </c>
      <c r="C30" s="44">
        <f>Data!AF$105</f>
        <v>0</v>
      </c>
      <c r="D30" s="3">
        <f>Data!AF$107</f>
        <v>0</v>
      </c>
      <c r="E30" s="21" t="str">
        <f>Data!AF$108</f>
        <v>%</v>
      </c>
    </row>
    <row r="31" spans="2:5" ht="20.100000000000001" customHeight="1" x14ac:dyDescent="0.2">
      <c r="B31" s="6" t="s">
        <v>65</v>
      </c>
      <c r="C31" s="44">
        <f>Data!AG$105</f>
        <v>0</v>
      </c>
      <c r="D31" s="3">
        <f>Data!AG$107</f>
        <v>0</v>
      </c>
      <c r="E31" s="21" t="str">
        <f>Data!AG$108</f>
        <v>%</v>
      </c>
    </row>
    <row r="32" spans="2:5" ht="20.100000000000001" customHeight="1" x14ac:dyDescent="0.2">
      <c r="B32" s="6" t="s">
        <v>66</v>
      </c>
      <c r="C32" s="44">
        <f>Data!AH$105</f>
        <v>0</v>
      </c>
      <c r="D32" s="3">
        <f>Data!AH$107</f>
        <v>0</v>
      </c>
      <c r="E32" s="21" t="str">
        <f>Data!AH$108</f>
        <v>%</v>
      </c>
    </row>
    <row r="33" spans="1:6" ht="20.100000000000001" customHeight="1" x14ac:dyDescent="0.2">
      <c r="B33" s="6" t="s">
        <v>67</v>
      </c>
      <c r="C33" s="44">
        <f>Data!AI$105</f>
        <v>0</v>
      </c>
      <c r="D33" s="3">
        <f>Data!AI$107</f>
        <v>0</v>
      </c>
      <c r="E33" s="21" t="str">
        <f>Data!AI$108</f>
        <v>%</v>
      </c>
    </row>
    <row r="34" spans="1:6" ht="19.5" customHeight="1" x14ac:dyDescent="0.2">
      <c r="B34" s="6" t="s">
        <v>68</v>
      </c>
      <c r="C34" s="44">
        <f>Data!AJ$105</f>
        <v>0</v>
      </c>
      <c r="D34" s="3">
        <f>Data!AJ$107</f>
        <v>0</v>
      </c>
      <c r="E34" s="21" t="str">
        <f>Data!AJ$108</f>
        <v>%</v>
      </c>
    </row>
    <row r="35" spans="1:6" ht="19.5" customHeight="1" thickBot="1" x14ac:dyDescent="0.25">
      <c r="B35" s="49" t="s">
        <v>54</v>
      </c>
      <c r="C35" s="118">
        <f>Data!AK$105</f>
        <v>0</v>
      </c>
      <c r="D35" s="117">
        <f>Data!AK$107</f>
        <v>0</v>
      </c>
      <c r="E35" s="21" t="str">
        <f>Data!AK$108</f>
        <v>%</v>
      </c>
    </row>
    <row r="36" spans="1:6" ht="19.5" customHeight="1" x14ac:dyDescent="0.2">
      <c r="B36" s="116" t="s">
        <v>78</v>
      </c>
      <c r="C36" s="103">
        <f>Data!AL$105</f>
        <v>0</v>
      </c>
      <c r="D36" s="103">
        <f>Data!AL$107</f>
        <v>0</v>
      </c>
      <c r="E36" s="105" t="str">
        <f>Data!AL$108</f>
        <v>%</v>
      </c>
    </row>
    <row r="37" spans="1:6" ht="19.5" customHeight="1" x14ac:dyDescent="0.2">
      <c r="B37" s="49" t="s">
        <v>48</v>
      </c>
      <c r="C37" s="44">
        <f>Data!AN$105</f>
        <v>0</v>
      </c>
      <c r="D37" s="3">
        <f>Data!AN$107</f>
        <v>0</v>
      </c>
      <c r="E37" s="21" t="str">
        <f>Data!AN$108</f>
        <v>%</v>
      </c>
    </row>
    <row r="38" spans="1:6" ht="19.5" customHeight="1" thickBot="1" x14ac:dyDescent="0.25">
      <c r="A38" s="93"/>
      <c r="B38" s="92" t="s">
        <v>55</v>
      </c>
      <c r="C38" s="45">
        <f>Data!AP$105</f>
        <v>0</v>
      </c>
      <c r="D38" s="45">
        <f>Data!AP$107</f>
        <v>0</v>
      </c>
      <c r="E38" s="91" t="str">
        <f>Data!AP$108</f>
        <v>%</v>
      </c>
      <c r="F38" s="90"/>
    </row>
    <row r="39" spans="1:6" s="22" customFormat="1" ht="19.5" customHeight="1" x14ac:dyDescent="0.2">
      <c r="B39" s="89"/>
      <c r="C39" s="23"/>
      <c r="D39" s="24"/>
      <c r="E39" s="25"/>
    </row>
    <row r="40" spans="1:6" ht="15" customHeight="1" x14ac:dyDescent="0.2">
      <c r="B40" s="15" t="s">
        <v>21</v>
      </c>
      <c r="C40" s="46">
        <f>COUNTA(Data!H5:H104)</f>
        <v>0</v>
      </c>
    </row>
    <row r="41" spans="1:6" ht="15" customHeight="1" x14ac:dyDescent="0.2"/>
    <row r="42" spans="1:6" ht="15" customHeight="1" x14ac:dyDescent="0.2"/>
    <row r="43" spans="1:6" ht="15" customHeight="1" x14ac:dyDescent="0.2"/>
    <row r="44" spans="1:6" ht="15" customHeight="1" x14ac:dyDescent="0.2"/>
    <row r="45" spans="1:6" ht="15" customHeight="1" x14ac:dyDescent="0.2"/>
    <row r="46" spans="1:6" ht="15" customHeight="1" x14ac:dyDescent="0.2"/>
    <row r="47" spans="1:6" ht="15" customHeight="1" x14ac:dyDescent="0.2"/>
    <row r="48" spans="1:6" ht="15" customHeight="1" x14ac:dyDescent="0.2"/>
    <row r="49" spans="2:5" ht="15" customHeight="1" x14ac:dyDescent="0.2"/>
    <row r="50" spans="2:5" ht="15" customHeight="1" x14ac:dyDescent="0.2"/>
    <row r="51" spans="2:5" ht="15" customHeight="1" x14ac:dyDescent="0.2"/>
    <row r="52" spans="2:5" ht="15" customHeight="1" x14ac:dyDescent="0.2"/>
    <row r="53" spans="2:5" ht="15" customHeight="1" x14ac:dyDescent="0.2"/>
    <row r="54" spans="2:5" ht="15" customHeight="1" x14ac:dyDescent="0.2"/>
    <row r="55" spans="2:5" ht="15" customHeight="1" x14ac:dyDescent="0.2"/>
    <row r="56" spans="2:5" ht="15" customHeight="1" x14ac:dyDescent="0.2"/>
    <row r="57" spans="2:5" ht="15" customHeight="1" x14ac:dyDescent="0.2"/>
    <row r="58" spans="2:5" ht="15" customHeight="1" x14ac:dyDescent="0.2"/>
    <row r="59" spans="2:5" ht="15" customHeight="1" x14ac:dyDescent="0.2"/>
    <row r="60" spans="2:5" ht="15" customHeight="1" x14ac:dyDescent="0.2"/>
    <row r="61" spans="2:5" ht="78.599999999999994" customHeight="1" x14ac:dyDescent="0.2">
      <c r="B61" s="11" t="s">
        <v>3</v>
      </c>
    </row>
    <row r="62" spans="2:5" x14ac:dyDescent="0.2">
      <c r="B62" s="11" t="s">
        <v>4</v>
      </c>
    </row>
    <row r="63" spans="2:5" x14ac:dyDescent="0.2">
      <c r="B63" s="125" t="s">
        <v>77</v>
      </c>
      <c r="C63" s="125"/>
      <c r="D63" s="125"/>
      <c r="E63" s="125"/>
    </row>
    <row r="65" spans="2:5" ht="60" customHeight="1" x14ac:dyDescent="0.2">
      <c r="B65" s="122"/>
      <c r="C65" s="122"/>
      <c r="D65" s="122"/>
      <c r="E65" s="122"/>
    </row>
    <row r="67" spans="2:5" ht="63" customHeight="1" x14ac:dyDescent="0.2"/>
  </sheetData>
  <mergeCells count="7">
    <mergeCell ref="B65:E65"/>
    <mergeCell ref="B1:E1"/>
    <mergeCell ref="B5:E5"/>
    <mergeCell ref="B7:E7"/>
    <mergeCell ref="B3:E3"/>
    <mergeCell ref="B63:E63"/>
    <mergeCell ref="B4:E4"/>
  </mergeCells>
  <hyperlinks>
    <hyperlink ref="B63:E63" r:id="rId1" display="© NICE 2017. All rights reserved. See Notice of rights." xr:uid="{00000000-0004-0000-0200-000000000000}"/>
  </hyperlinks>
  <pageMargins left="0.7" right="0.7" top="0.75" bottom="0.75" header="0.3" footer="0.3"/>
  <pageSetup paperSize="9" scale="79" orientation="landscape" r:id="rId2"/>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R111"/>
  <sheetViews>
    <sheetView showGridLines="0" zoomScaleNormal="100" workbookViewId="0"/>
  </sheetViews>
  <sheetFormatPr defaultColWidth="9.140625" defaultRowHeight="14.25" x14ac:dyDescent="0.2"/>
  <cols>
    <col min="1" max="1" width="3.42578125" style="30" customWidth="1"/>
    <col min="2" max="2" width="9.140625" style="30"/>
    <col min="3" max="3" width="19.28515625" style="30" customWidth="1"/>
    <col min="4" max="4" width="25.7109375" style="30" customWidth="1"/>
    <col min="5" max="5" width="15.28515625" style="30" customWidth="1"/>
    <col min="6" max="6" width="12" style="30" customWidth="1"/>
    <col min="7" max="7" width="9.28515625" style="30" customWidth="1"/>
    <col min="8" max="8" width="9.7109375" style="30" customWidth="1"/>
    <col min="9" max="9" width="13.85546875" style="30" customWidth="1"/>
    <col min="10" max="10" width="10.28515625" style="30" customWidth="1"/>
    <col min="11" max="11" width="11.85546875" style="30" customWidth="1"/>
    <col min="12" max="12" width="8.85546875" style="30" customWidth="1"/>
    <col min="13" max="13" width="12.85546875" style="30" customWidth="1"/>
    <col min="14" max="14" width="10.28515625" style="30" customWidth="1"/>
    <col min="15" max="15" width="12" style="30" customWidth="1"/>
    <col min="16" max="16" width="8.85546875" style="30" customWidth="1"/>
    <col min="17" max="17" width="12.42578125" style="30" customWidth="1"/>
    <col min="18" max="18" width="8.85546875" style="30" customWidth="1"/>
    <col min="19" max="19" width="11.85546875" style="30" customWidth="1"/>
    <col min="20" max="20" width="11" style="30" customWidth="1"/>
    <col min="21" max="21" width="11.7109375" style="30" customWidth="1"/>
    <col min="22" max="22" width="8.85546875" style="30" customWidth="1"/>
    <col min="23" max="23" width="12.7109375" style="30" customWidth="1"/>
    <col min="24" max="24" width="8.85546875" style="30" customWidth="1"/>
    <col min="25" max="26" width="15.7109375" style="30" customWidth="1"/>
    <col min="27" max="27" width="12" style="30" customWidth="1"/>
    <col min="28" max="28" width="12.42578125" style="30" customWidth="1"/>
    <col min="29" max="29" width="11.7109375" style="30" customWidth="1"/>
    <col min="30" max="30" width="13.5703125" style="30" customWidth="1"/>
    <col min="31" max="37" width="15.7109375" style="30" customWidth="1"/>
    <col min="38" max="38" width="7.28515625" style="30" bestFit="1" customWidth="1"/>
    <col min="39" max="39" width="10.42578125" style="30" customWidth="1"/>
    <col min="40" max="40" width="9.42578125" style="30" customWidth="1"/>
    <col min="41" max="41" width="10.140625" style="30" customWidth="1"/>
    <col min="42" max="43" width="10.7109375" style="30" customWidth="1"/>
    <col min="44" max="46" width="25.7109375" style="30" customWidth="1"/>
    <col min="47" max="16384" width="9.140625" style="30"/>
  </cols>
  <sheetData>
    <row r="1" spans="1:44" ht="30.75" customHeight="1" x14ac:dyDescent="0.25">
      <c r="A1" s="85"/>
      <c r="B1" s="28" t="str">
        <f>"Data collection tool for "&amp;'Hidden sheet'!B2</f>
        <v>Data collection tool for open prenatal repair for open neural tube defects in the fetus</v>
      </c>
      <c r="C1" s="28"/>
      <c r="D1" s="28"/>
      <c r="E1" s="28"/>
      <c r="F1" s="29"/>
      <c r="G1" s="29"/>
    </row>
    <row r="2" spans="1:44" ht="31.5" customHeight="1" x14ac:dyDescent="0.25">
      <c r="B2" s="31"/>
      <c r="C2" s="32" t="s">
        <v>0</v>
      </c>
      <c r="D2" s="33"/>
      <c r="E2" s="34"/>
      <c r="F2" s="147" t="s">
        <v>12</v>
      </c>
      <c r="G2" s="146"/>
      <c r="H2" s="146"/>
      <c r="I2" s="145" t="s">
        <v>81</v>
      </c>
      <c r="J2" s="146"/>
      <c r="K2" s="35"/>
      <c r="L2" s="35"/>
      <c r="M2" s="35"/>
      <c r="N2" s="35"/>
      <c r="O2" s="35"/>
      <c r="P2" s="35"/>
      <c r="Q2" s="35"/>
      <c r="R2" s="35"/>
      <c r="S2" s="35"/>
      <c r="T2" s="35"/>
      <c r="U2" s="35"/>
      <c r="V2" s="35"/>
      <c r="W2" s="35"/>
      <c r="X2" s="35"/>
      <c r="Y2" s="35"/>
      <c r="Z2" s="36"/>
      <c r="AA2" s="134"/>
      <c r="AB2" s="135"/>
      <c r="AC2" s="135"/>
      <c r="AD2" s="135"/>
      <c r="AE2" s="136"/>
      <c r="AF2" s="136"/>
      <c r="AG2" s="136"/>
      <c r="AH2" s="136"/>
      <c r="AI2" s="136"/>
      <c r="AJ2" s="136"/>
      <c r="AK2" s="136"/>
      <c r="AL2" s="136"/>
      <c r="AM2" s="136"/>
      <c r="AN2" s="136"/>
      <c r="AO2" s="136"/>
      <c r="AP2" s="136"/>
      <c r="AQ2" s="136"/>
      <c r="AR2" s="137"/>
    </row>
    <row r="3" spans="1:44" ht="66.75" customHeight="1" x14ac:dyDescent="0.25">
      <c r="B3" s="129" t="s">
        <v>1</v>
      </c>
      <c r="C3" s="127" t="str">
        <f>Summary!B10</f>
        <v>A discussion has taken place about the safety and efficacy of the procedure</v>
      </c>
      <c r="D3" s="127" t="str">
        <f>Summary!B11</f>
        <v>Written information explaining the safety and efficacy of the procedure provided</v>
      </c>
      <c r="E3" s="127" t="str">
        <f>Summary!B12</f>
        <v>Written consent to treatment has been obtained</v>
      </c>
      <c r="F3" s="131" t="s">
        <v>2</v>
      </c>
      <c r="G3" s="151" t="s">
        <v>33</v>
      </c>
      <c r="H3" s="152"/>
      <c r="I3" s="138" t="s">
        <v>34</v>
      </c>
      <c r="J3" s="139"/>
      <c r="K3" s="138" t="s">
        <v>58</v>
      </c>
      <c r="L3" s="139"/>
      <c r="M3" s="138" t="s">
        <v>35</v>
      </c>
      <c r="N3" s="139"/>
      <c r="O3" s="143" t="s">
        <v>36</v>
      </c>
      <c r="P3" s="144"/>
      <c r="Q3" s="138" t="s">
        <v>56</v>
      </c>
      <c r="R3" s="139"/>
      <c r="S3" s="143" t="s">
        <v>37</v>
      </c>
      <c r="T3" s="144"/>
      <c r="U3" s="143" t="s">
        <v>38</v>
      </c>
      <c r="V3" s="144"/>
      <c r="W3" s="138" t="s">
        <v>57</v>
      </c>
      <c r="X3" s="139"/>
      <c r="Y3" s="140" t="s">
        <v>15</v>
      </c>
      <c r="Z3" s="140" t="s">
        <v>13</v>
      </c>
      <c r="AA3" s="115"/>
      <c r="AB3" s="148" t="s">
        <v>41</v>
      </c>
      <c r="AC3" s="149"/>
      <c r="AD3" s="149"/>
      <c r="AE3" s="148" t="s">
        <v>60</v>
      </c>
      <c r="AF3" s="149"/>
      <c r="AG3" s="149"/>
      <c r="AH3" s="149"/>
      <c r="AI3" s="149"/>
      <c r="AJ3" s="149"/>
      <c r="AK3" s="150"/>
      <c r="AL3" s="133" t="s">
        <v>79</v>
      </c>
      <c r="AM3" s="142"/>
      <c r="AN3" s="133" t="s">
        <v>61</v>
      </c>
      <c r="AO3" s="142"/>
      <c r="AP3" s="133" t="s">
        <v>59</v>
      </c>
      <c r="AQ3" s="142"/>
      <c r="AR3" s="133" t="s">
        <v>23</v>
      </c>
    </row>
    <row r="4" spans="1:44" ht="56.25" customHeight="1" x14ac:dyDescent="0.2">
      <c r="B4" s="130"/>
      <c r="C4" s="128"/>
      <c r="D4" s="128"/>
      <c r="E4" s="128"/>
      <c r="F4" s="132"/>
      <c r="G4" s="88" t="s">
        <v>22</v>
      </c>
      <c r="H4" s="88" t="s">
        <v>32</v>
      </c>
      <c r="I4" s="37" t="s">
        <v>22</v>
      </c>
      <c r="J4" s="37" t="s">
        <v>20</v>
      </c>
      <c r="K4" s="37" t="s">
        <v>22</v>
      </c>
      <c r="L4" s="37" t="s">
        <v>32</v>
      </c>
      <c r="M4" s="37" t="s">
        <v>22</v>
      </c>
      <c r="N4" s="37" t="s">
        <v>20</v>
      </c>
      <c r="O4" s="83" t="s">
        <v>22</v>
      </c>
      <c r="P4" s="83" t="s">
        <v>20</v>
      </c>
      <c r="Q4" s="37" t="s">
        <v>22</v>
      </c>
      <c r="R4" s="37" t="s">
        <v>32</v>
      </c>
      <c r="S4" s="37" t="s">
        <v>22</v>
      </c>
      <c r="T4" s="37" t="s">
        <v>20</v>
      </c>
      <c r="U4" s="83" t="s">
        <v>22</v>
      </c>
      <c r="V4" s="83" t="s">
        <v>20</v>
      </c>
      <c r="W4" s="37" t="s">
        <v>22</v>
      </c>
      <c r="X4" s="37" t="s">
        <v>32</v>
      </c>
      <c r="Y4" s="141"/>
      <c r="Z4" s="141"/>
      <c r="AA4" s="95" t="s">
        <v>39</v>
      </c>
      <c r="AB4" s="84" t="s">
        <v>40</v>
      </c>
      <c r="AC4" s="87" t="s">
        <v>62</v>
      </c>
      <c r="AD4" s="84" t="s">
        <v>63</v>
      </c>
      <c r="AE4" s="84" t="s">
        <v>42</v>
      </c>
      <c r="AF4" s="84" t="s">
        <v>43</v>
      </c>
      <c r="AG4" s="84" t="s">
        <v>44</v>
      </c>
      <c r="AH4" s="84" t="s">
        <v>49</v>
      </c>
      <c r="AI4" s="84" t="s">
        <v>45</v>
      </c>
      <c r="AJ4" s="84" t="s">
        <v>47</v>
      </c>
      <c r="AK4" s="84" t="s">
        <v>46</v>
      </c>
      <c r="AL4" s="114" t="s">
        <v>32</v>
      </c>
      <c r="AM4" s="114" t="s">
        <v>22</v>
      </c>
      <c r="AN4" s="86" t="s">
        <v>32</v>
      </c>
      <c r="AO4" s="86" t="s">
        <v>22</v>
      </c>
      <c r="AP4" s="86" t="s">
        <v>32</v>
      </c>
      <c r="AQ4" s="86" t="s">
        <v>22</v>
      </c>
      <c r="AR4" s="133"/>
    </row>
    <row r="5" spans="1:44" x14ac:dyDescent="0.2">
      <c r="B5" s="38">
        <v>1</v>
      </c>
      <c r="C5" s="39"/>
      <c r="D5" s="39"/>
      <c r="E5" s="39"/>
      <c r="F5" s="40"/>
      <c r="G5" s="40"/>
      <c r="H5" s="39"/>
      <c r="I5" s="52"/>
      <c r="J5" s="39"/>
      <c r="K5" s="52"/>
      <c r="L5" s="39"/>
      <c r="M5" s="52"/>
      <c r="N5" s="39"/>
      <c r="O5" s="52"/>
      <c r="P5" s="39"/>
      <c r="Q5" s="52"/>
      <c r="R5" s="39"/>
      <c r="S5" s="52"/>
      <c r="T5" s="39"/>
      <c r="U5" s="52"/>
      <c r="V5" s="39"/>
      <c r="W5" s="52"/>
      <c r="X5" s="39"/>
      <c r="Y5" s="39"/>
      <c r="Z5" s="39"/>
      <c r="AA5" s="39"/>
      <c r="AB5" s="39"/>
      <c r="AC5" s="39"/>
      <c r="AD5" s="39"/>
      <c r="AE5" s="39"/>
      <c r="AF5" s="39"/>
      <c r="AG5" s="39"/>
      <c r="AH5" s="39"/>
      <c r="AI5" s="39"/>
      <c r="AJ5" s="39"/>
      <c r="AK5" s="39"/>
      <c r="AL5" s="39"/>
      <c r="AM5" s="39"/>
      <c r="AN5" s="39"/>
      <c r="AO5" s="39"/>
      <c r="AP5" s="39"/>
      <c r="AQ5" s="39"/>
      <c r="AR5" s="41"/>
    </row>
    <row r="6" spans="1:44" x14ac:dyDescent="0.2">
      <c r="B6" s="38">
        <v>2</v>
      </c>
      <c r="C6" s="39"/>
      <c r="D6" s="39"/>
      <c r="E6" s="39"/>
      <c r="F6" s="40"/>
      <c r="G6" s="40"/>
      <c r="H6" s="39"/>
      <c r="I6" s="52"/>
      <c r="J6" s="39"/>
      <c r="K6" s="52"/>
      <c r="L6" s="39"/>
      <c r="M6" s="52"/>
      <c r="N6" s="39"/>
      <c r="O6" s="52"/>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41"/>
    </row>
    <row r="7" spans="1:44" x14ac:dyDescent="0.2">
      <c r="B7" s="38">
        <v>3</v>
      </c>
      <c r="C7" s="39"/>
      <c r="D7" s="39"/>
      <c r="E7" s="39"/>
      <c r="F7" s="40"/>
      <c r="G7" s="40"/>
      <c r="H7" s="39"/>
      <c r="I7" s="52"/>
      <c r="J7" s="39"/>
      <c r="K7" s="52"/>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41"/>
    </row>
    <row r="8" spans="1:44" x14ac:dyDescent="0.2">
      <c r="B8" s="38">
        <v>4</v>
      </c>
      <c r="C8" s="39"/>
      <c r="D8" s="39"/>
      <c r="E8" s="39"/>
      <c r="F8" s="40"/>
      <c r="G8" s="40"/>
      <c r="H8" s="39"/>
      <c r="I8" s="52"/>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41"/>
    </row>
    <row r="9" spans="1:44" x14ac:dyDescent="0.2">
      <c r="B9" s="38">
        <v>5</v>
      </c>
      <c r="C9" s="39"/>
      <c r="D9" s="39"/>
      <c r="E9" s="39"/>
      <c r="F9" s="40"/>
      <c r="G9" s="40"/>
      <c r="H9" s="39"/>
      <c r="I9" s="52"/>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41"/>
    </row>
    <row r="10" spans="1:44" x14ac:dyDescent="0.2">
      <c r="B10" s="38">
        <v>6</v>
      </c>
      <c r="C10" s="39"/>
      <c r="D10" s="39"/>
      <c r="E10" s="39"/>
      <c r="F10" s="40"/>
      <c r="G10" s="40"/>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41"/>
    </row>
    <row r="11" spans="1:44" x14ac:dyDescent="0.2">
      <c r="B11" s="38">
        <v>7</v>
      </c>
      <c r="C11" s="39"/>
      <c r="D11" s="39"/>
      <c r="E11" s="39"/>
      <c r="F11" s="40"/>
      <c r="G11" s="40"/>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41"/>
    </row>
    <row r="12" spans="1:44" x14ac:dyDescent="0.2">
      <c r="B12" s="38">
        <v>8</v>
      </c>
      <c r="C12" s="39"/>
      <c r="D12" s="39"/>
      <c r="E12" s="39"/>
      <c r="F12" s="40"/>
      <c r="G12" s="40"/>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41"/>
    </row>
    <row r="13" spans="1:44" x14ac:dyDescent="0.2">
      <c r="B13" s="38">
        <v>9</v>
      </c>
      <c r="C13" s="39"/>
      <c r="D13" s="39"/>
      <c r="E13" s="39"/>
      <c r="F13" s="40"/>
      <c r="G13" s="40"/>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41"/>
    </row>
    <row r="14" spans="1:44" x14ac:dyDescent="0.2">
      <c r="B14" s="38">
        <v>10</v>
      </c>
      <c r="C14" s="39"/>
      <c r="D14" s="39"/>
      <c r="E14" s="39"/>
      <c r="F14" s="40"/>
      <c r="G14" s="40"/>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41"/>
    </row>
    <row r="15" spans="1:44" x14ac:dyDescent="0.2">
      <c r="B15" s="38">
        <v>11</v>
      </c>
      <c r="C15" s="39"/>
      <c r="D15" s="39"/>
      <c r="E15" s="39"/>
      <c r="F15" s="40"/>
      <c r="G15" s="40"/>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41"/>
    </row>
    <row r="16" spans="1:44" x14ac:dyDescent="0.2">
      <c r="B16" s="38">
        <v>12</v>
      </c>
      <c r="C16" s="39"/>
      <c r="D16" s="39"/>
      <c r="E16" s="39"/>
      <c r="F16" s="40"/>
      <c r="G16" s="40"/>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41"/>
    </row>
    <row r="17" spans="2:44" x14ac:dyDescent="0.2">
      <c r="B17" s="38">
        <v>13</v>
      </c>
      <c r="C17" s="39"/>
      <c r="D17" s="39"/>
      <c r="E17" s="39"/>
      <c r="F17" s="40"/>
      <c r="G17" s="40"/>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41"/>
    </row>
    <row r="18" spans="2:44" x14ac:dyDescent="0.2">
      <c r="B18" s="38">
        <v>14</v>
      </c>
      <c r="C18" s="39"/>
      <c r="D18" s="39"/>
      <c r="E18" s="39"/>
      <c r="F18" s="40"/>
      <c r="G18" s="40"/>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41"/>
    </row>
    <row r="19" spans="2:44" x14ac:dyDescent="0.2">
      <c r="B19" s="38">
        <v>15</v>
      </c>
      <c r="C19" s="39"/>
      <c r="D19" s="39"/>
      <c r="E19" s="39"/>
      <c r="F19" s="40"/>
      <c r="G19" s="40"/>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41"/>
    </row>
    <row r="20" spans="2:44" x14ac:dyDescent="0.2">
      <c r="B20" s="38">
        <v>16</v>
      </c>
      <c r="C20" s="39"/>
      <c r="D20" s="39"/>
      <c r="E20" s="39"/>
      <c r="F20" s="40"/>
      <c r="G20" s="40"/>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41"/>
    </row>
    <row r="21" spans="2:44" x14ac:dyDescent="0.2">
      <c r="B21" s="38">
        <v>17</v>
      </c>
      <c r="C21" s="39"/>
      <c r="D21" s="39"/>
      <c r="E21" s="39"/>
      <c r="F21" s="40"/>
      <c r="G21" s="40"/>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41"/>
    </row>
    <row r="22" spans="2:44" x14ac:dyDescent="0.2">
      <c r="B22" s="38">
        <v>18</v>
      </c>
      <c r="C22" s="39"/>
      <c r="D22" s="39"/>
      <c r="E22" s="39"/>
      <c r="F22" s="40"/>
      <c r="G22" s="40"/>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41"/>
    </row>
    <row r="23" spans="2:44" x14ac:dyDescent="0.2">
      <c r="B23" s="38">
        <v>19</v>
      </c>
      <c r="C23" s="39"/>
      <c r="D23" s="39"/>
      <c r="E23" s="39"/>
      <c r="F23" s="40"/>
      <c r="G23" s="40"/>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41"/>
    </row>
    <row r="24" spans="2:44" x14ac:dyDescent="0.2">
      <c r="B24" s="38">
        <v>20</v>
      </c>
      <c r="C24" s="39"/>
      <c r="D24" s="39"/>
      <c r="E24" s="39"/>
      <c r="F24" s="40"/>
      <c r="G24" s="40"/>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41"/>
    </row>
    <row r="25" spans="2:44" x14ac:dyDescent="0.2">
      <c r="B25" s="38">
        <v>21</v>
      </c>
      <c r="C25" s="39"/>
      <c r="D25" s="39"/>
      <c r="E25" s="39"/>
      <c r="F25" s="40"/>
      <c r="G25" s="40"/>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41"/>
    </row>
    <row r="26" spans="2:44" x14ac:dyDescent="0.2">
      <c r="B26" s="38">
        <v>22</v>
      </c>
      <c r="C26" s="39"/>
      <c r="D26" s="39"/>
      <c r="E26" s="39"/>
      <c r="F26" s="40"/>
      <c r="G26" s="40"/>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41"/>
    </row>
    <row r="27" spans="2:44" x14ac:dyDescent="0.2">
      <c r="B27" s="38">
        <v>23</v>
      </c>
      <c r="C27" s="39"/>
      <c r="D27" s="39"/>
      <c r="E27" s="39"/>
      <c r="F27" s="40"/>
      <c r="G27" s="40"/>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1"/>
    </row>
    <row r="28" spans="2:44" x14ac:dyDescent="0.2">
      <c r="B28" s="38">
        <v>24</v>
      </c>
      <c r="C28" s="39"/>
      <c r="D28" s="39"/>
      <c r="E28" s="39"/>
      <c r="F28" s="40"/>
      <c r="G28" s="40"/>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41"/>
    </row>
    <row r="29" spans="2:44" x14ac:dyDescent="0.2">
      <c r="B29" s="38">
        <v>25</v>
      </c>
      <c r="C29" s="39"/>
      <c r="D29" s="39"/>
      <c r="E29" s="39"/>
      <c r="F29" s="40"/>
      <c r="G29" s="40"/>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41"/>
    </row>
    <row r="30" spans="2:44" x14ac:dyDescent="0.2">
      <c r="B30" s="38">
        <v>26</v>
      </c>
      <c r="C30" s="39"/>
      <c r="D30" s="39"/>
      <c r="E30" s="39"/>
      <c r="F30" s="40"/>
      <c r="G30" s="40"/>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41"/>
    </row>
    <row r="31" spans="2:44" x14ac:dyDescent="0.2">
      <c r="B31" s="38">
        <v>27</v>
      </c>
      <c r="C31" s="39"/>
      <c r="D31" s="39"/>
      <c r="E31" s="39"/>
      <c r="F31" s="40"/>
      <c r="G31" s="40"/>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41"/>
    </row>
    <row r="32" spans="2:44" x14ac:dyDescent="0.2">
      <c r="B32" s="38">
        <v>28</v>
      </c>
      <c r="C32" s="39"/>
      <c r="D32" s="39"/>
      <c r="E32" s="39"/>
      <c r="F32" s="40"/>
      <c r="G32" s="40"/>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41"/>
    </row>
    <row r="33" spans="2:44" x14ac:dyDescent="0.2">
      <c r="B33" s="38">
        <v>29</v>
      </c>
      <c r="C33" s="39"/>
      <c r="D33" s="39"/>
      <c r="E33" s="39"/>
      <c r="F33" s="40"/>
      <c r="G33" s="40"/>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41"/>
    </row>
    <row r="34" spans="2:44" x14ac:dyDescent="0.2">
      <c r="B34" s="38">
        <v>30</v>
      </c>
      <c r="C34" s="39"/>
      <c r="D34" s="39"/>
      <c r="E34" s="39"/>
      <c r="F34" s="40"/>
      <c r="G34" s="40"/>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1"/>
    </row>
    <row r="35" spans="2:44" x14ac:dyDescent="0.2">
      <c r="B35" s="38">
        <v>31</v>
      </c>
      <c r="C35" s="39"/>
      <c r="D35" s="39"/>
      <c r="E35" s="39"/>
      <c r="F35" s="40"/>
      <c r="G35" s="40"/>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41"/>
    </row>
    <row r="36" spans="2:44" x14ac:dyDescent="0.2">
      <c r="B36" s="38">
        <v>32</v>
      </c>
      <c r="C36" s="39"/>
      <c r="D36" s="39"/>
      <c r="E36" s="39"/>
      <c r="F36" s="40"/>
      <c r="G36" s="40"/>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1"/>
    </row>
    <row r="37" spans="2:44" x14ac:dyDescent="0.2">
      <c r="B37" s="38">
        <v>33</v>
      </c>
      <c r="C37" s="39"/>
      <c r="D37" s="39"/>
      <c r="E37" s="39"/>
      <c r="F37" s="40"/>
      <c r="G37" s="40"/>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41"/>
    </row>
    <row r="38" spans="2:44" x14ac:dyDescent="0.2">
      <c r="B38" s="38">
        <v>34</v>
      </c>
      <c r="C38" s="39"/>
      <c r="D38" s="39"/>
      <c r="E38" s="39"/>
      <c r="F38" s="40"/>
      <c r="G38" s="40"/>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41"/>
    </row>
    <row r="39" spans="2:44" x14ac:dyDescent="0.2">
      <c r="B39" s="38">
        <v>35</v>
      </c>
      <c r="C39" s="39"/>
      <c r="D39" s="39"/>
      <c r="E39" s="39"/>
      <c r="F39" s="40"/>
      <c r="G39" s="40"/>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41"/>
    </row>
    <row r="40" spans="2:44" x14ac:dyDescent="0.2">
      <c r="B40" s="38">
        <v>36</v>
      </c>
      <c r="C40" s="39"/>
      <c r="D40" s="39"/>
      <c r="E40" s="39"/>
      <c r="F40" s="40"/>
      <c r="G40" s="40"/>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41"/>
    </row>
    <row r="41" spans="2:44" x14ac:dyDescent="0.2">
      <c r="B41" s="38">
        <v>37</v>
      </c>
      <c r="C41" s="39"/>
      <c r="D41" s="39"/>
      <c r="E41" s="39"/>
      <c r="F41" s="40"/>
      <c r="G41" s="40"/>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41"/>
    </row>
    <row r="42" spans="2:44" x14ac:dyDescent="0.2">
      <c r="B42" s="38">
        <v>38</v>
      </c>
      <c r="C42" s="39"/>
      <c r="D42" s="39"/>
      <c r="E42" s="39"/>
      <c r="F42" s="40"/>
      <c r="G42" s="40"/>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1"/>
    </row>
    <row r="43" spans="2:44" x14ac:dyDescent="0.2">
      <c r="B43" s="38">
        <v>39</v>
      </c>
      <c r="C43" s="39"/>
      <c r="D43" s="39"/>
      <c r="E43" s="39"/>
      <c r="F43" s="40"/>
      <c r="G43" s="40"/>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1"/>
    </row>
    <row r="44" spans="2:44" x14ac:dyDescent="0.2">
      <c r="B44" s="38">
        <v>40</v>
      </c>
      <c r="C44" s="39"/>
      <c r="D44" s="39"/>
      <c r="E44" s="39"/>
      <c r="F44" s="40"/>
      <c r="G44" s="40"/>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41"/>
    </row>
    <row r="45" spans="2:44" x14ac:dyDescent="0.2">
      <c r="B45" s="38">
        <v>41</v>
      </c>
      <c r="C45" s="39"/>
      <c r="D45" s="39"/>
      <c r="E45" s="39"/>
      <c r="F45" s="40"/>
      <c r="G45" s="40"/>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41"/>
    </row>
    <row r="46" spans="2:44" x14ac:dyDescent="0.2">
      <c r="B46" s="38">
        <v>42</v>
      </c>
      <c r="C46" s="39"/>
      <c r="D46" s="39"/>
      <c r="E46" s="39"/>
      <c r="F46" s="40"/>
      <c r="G46" s="40"/>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1"/>
    </row>
    <row r="47" spans="2:44" x14ac:dyDescent="0.2">
      <c r="B47" s="38">
        <v>43</v>
      </c>
      <c r="C47" s="39"/>
      <c r="D47" s="39"/>
      <c r="E47" s="39"/>
      <c r="F47" s="40"/>
      <c r="G47" s="40"/>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41"/>
    </row>
    <row r="48" spans="2:44" x14ac:dyDescent="0.2">
      <c r="B48" s="38">
        <v>44</v>
      </c>
      <c r="C48" s="39"/>
      <c r="D48" s="39"/>
      <c r="E48" s="39"/>
      <c r="F48" s="40"/>
      <c r="G48" s="40"/>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1"/>
    </row>
    <row r="49" spans="2:44" x14ac:dyDescent="0.2">
      <c r="B49" s="38">
        <v>45</v>
      </c>
      <c r="C49" s="39"/>
      <c r="D49" s="39"/>
      <c r="E49" s="39"/>
      <c r="F49" s="40"/>
      <c r="G49" s="40"/>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41"/>
    </row>
    <row r="50" spans="2:44" x14ac:dyDescent="0.2">
      <c r="B50" s="38">
        <v>46</v>
      </c>
      <c r="C50" s="39"/>
      <c r="D50" s="39"/>
      <c r="E50" s="39"/>
      <c r="F50" s="40"/>
      <c r="G50" s="40"/>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41"/>
    </row>
    <row r="51" spans="2:44" x14ac:dyDescent="0.2">
      <c r="B51" s="38">
        <v>47</v>
      </c>
      <c r="C51" s="39"/>
      <c r="D51" s="39"/>
      <c r="E51" s="39"/>
      <c r="F51" s="40"/>
      <c r="G51" s="40"/>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1"/>
    </row>
    <row r="52" spans="2:44" x14ac:dyDescent="0.2">
      <c r="B52" s="38">
        <v>48</v>
      </c>
      <c r="C52" s="39"/>
      <c r="D52" s="39"/>
      <c r="E52" s="39"/>
      <c r="F52" s="40"/>
      <c r="G52" s="40"/>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41"/>
    </row>
    <row r="53" spans="2:44" x14ac:dyDescent="0.2">
      <c r="B53" s="38">
        <v>49</v>
      </c>
      <c r="C53" s="39"/>
      <c r="D53" s="39"/>
      <c r="E53" s="39"/>
      <c r="F53" s="40"/>
      <c r="G53" s="40"/>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1"/>
    </row>
    <row r="54" spans="2:44" x14ac:dyDescent="0.2">
      <c r="B54" s="38">
        <v>50</v>
      </c>
      <c r="C54" s="39"/>
      <c r="D54" s="39"/>
      <c r="E54" s="39"/>
      <c r="F54" s="40"/>
      <c r="G54" s="40"/>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41"/>
    </row>
    <row r="55" spans="2:44" x14ac:dyDescent="0.2">
      <c r="B55" s="38">
        <v>51</v>
      </c>
      <c r="C55" s="39"/>
      <c r="D55" s="39"/>
      <c r="E55" s="39"/>
      <c r="F55" s="40"/>
      <c r="G55" s="40"/>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41"/>
    </row>
    <row r="56" spans="2:44" x14ac:dyDescent="0.2">
      <c r="B56" s="38">
        <v>52</v>
      </c>
      <c r="C56" s="39"/>
      <c r="D56" s="39"/>
      <c r="E56" s="39"/>
      <c r="F56" s="40"/>
      <c r="G56" s="40"/>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41"/>
    </row>
    <row r="57" spans="2:44" x14ac:dyDescent="0.2">
      <c r="B57" s="38">
        <v>53</v>
      </c>
      <c r="C57" s="39"/>
      <c r="D57" s="39"/>
      <c r="E57" s="39"/>
      <c r="F57" s="40"/>
      <c r="G57" s="40"/>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41"/>
    </row>
    <row r="58" spans="2:44" x14ac:dyDescent="0.2">
      <c r="B58" s="38">
        <v>54</v>
      </c>
      <c r="C58" s="39"/>
      <c r="D58" s="39"/>
      <c r="E58" s="39"/>
      <c r="F58" s="40"/>
      <c r="G58" s="40"/>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41"/>
    </row>
    <row r="59" spans="2:44" x14ac:dyDescent="0.2">
      <c r="B59" s="38">
        <v>55</v>
      </c>
      <c r="C59" s="39"/>
      <c r="D59" s="39"/>
      <c r="E59" s="39"/>
      <c r="F59" s="40"/>
      <c r="G59" s="40"/>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41"/>
    </row>
    <row r="60" spans="2:44" x14ac:dyDescent="0.2">
      <c r="B60" s="38">
        <v>56</v>
      </c>
      <c r="C60" s="39"/>
      <c r="D60" s="39"/>
      <c r="E60" s="39"/>
      <c r="F60" s="40"/>
      <c r="G60" s="40"/>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41"/>
    </row>
    <row r="61" spans="2:44" x14ac:dyDescent="0.2">
      <c r="B61" s="38">
        <v>57</v>
      </c>
      <c r="C61" s="39"/>
      <c r="D61" s="39"/>
      <c r="E61" s="39"/>
      <c r="F61" s="40"/>
      <c r="G61" s="40"/>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41"/>
    </row>
    <row r="62" spans="2:44" x14ac:dyDescent="0.2">
      <c r="B62" s="38">
        <v>58</v>
      </c>
      <c r="C62" s="39"/>
      <c r="D62" s="39"/>
      <c r="E62" s="39"/>
      <c r="F62" s="40"/>
      <c r="G62" s="40"/>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41"/>
    </row>
    <row r="63" spans="2:44" x14ac:dyDescent="0.2">
      <c r="B63" s="38">
        <v>59</v>
      </c>
      <c r="C63" s="39"/>
      <c r="D63" s="39"/>
      <c r="E63" s="39"/>
      <c r="F63" s="40"/>
      <c r="G63" s="40"/>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41"/>
    </row>
    <row r="64" spans="2:44" x14ac:dyDescent="0.2">
      <c r="B64" s="38">
        <v>60</v>
      </c>
      <c r="C64" s="39"/>
      <c r="D64" s="39"/>
      <c r="E64" s="39"/>
      <c r="F64" s="40"/>
      <c r="G64" s="40"/>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41"/>
    </row>
    <row r="65" spans="2:44" x14ac:dyDescent="0.2">
      <c r="B65" s="38">
        <v>61</v>
      </c>
      <c r="C65" s="39"/>
      <c r="D65" s="39"/>
      <c r="E65" s="39"/>
      <c r="F65" s="40"/>
      <c r="G65" s="40"/>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41"/>
    </row>
    <row r="66" spans="2:44" x14ac:dyDescent="0.2">
      <c r="B66" s="38">
        <v>62</v>
      </c>
      <c r="C66" s="39"/>
      <c r="D66" s="39"/>
      <c r="E66" s="39"/>
      <c r="F66" s="40"/>
      <c r="G66" s="40"/>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41"/>
    </row>
    <row r="67" spans="2:44" x14ac:dyDescent="0.2">
      <c r="B67" s="38">
        <v>63</v>
      </c>
      <c r="C67" s="39"/>
      <c r="D67" s="39"/>
      <c r="E67" s="39"/>
      <c r="F67" s="40"/>
      <c r="G67" s="40"/>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41"/>
    </row>
    <row r="68" spans="2:44" x14ac:dyDescent="0.2">
      <c r="B68" s="38">
        <v>64</v>
      </c>
      <c r="C68" s="39"/>
      <c r="D68" s="39"/>
      <c r="E68" s="39"/>
      <c r="F68" s="40"/>
      <c r="G68" s="40"/>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41"/>
    </row>
    <row r="69" spans="2:44" x14ac:dyDescent="0.2">
      <c r="B69" s="38">
        <v>65</v>
      </c>
      <c r="C69" s="39"/>
      <c r="D69" s="39"/>
      <c r="E69" s="39"/>
      <c r="F69" s="40"/>
      <c r="G69" s="40"/>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41"/>
    </row>
    <row r="70" spans="2:44" x14ac:dyDescent="0.2">
      <c r="B70" s="38">
        <v>66</v>
      </c>
      <c r="C70" s="39"/>
      <c r="D70" s="39"/>
      <c r="E70" s="39"/>
      <c r="F70" s="40"/>
      <c r="G70" s="40"/>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41"/>
    </row>
    <row r="71" spans="2:44" x14ac:dyDescent="0.2">
      <c r="B71" s="38">
        <v>67</v>
      </c>
      <c r="C71" s="39"/>
      <c r="D71" s="39"/>
      <c r="E71" s="39"/>
      <c r="F71" s="40"/>
      <c r="G71" s="40"/>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41"/>
    </row>
    <row r="72" spans="2:44" x14ac:dyDescent="0.2">
      <c r="B72" s="38">
        <v>68</v>
      </c>
      <c r="C72" s="39"/>
      <c r="D72" s="39"/>
      <c r="E72" s="39"/>
      <c r="F72" s="40"/>
      <c r="G72" s="40"/>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41"/>
    </row>
    <row r="73" spans="2:44" x14ac:dyDescent="0.2">
      <c r="B73" s="38">
        <v>69</v>
      </c>
      <c r="C73" s="39"/>
      <c r="D73" s="39"/>
      <c r="E73" s="39"/>
      <c r="F73" s="40"/>
      <c r="G73" s="40"/>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41"/>
    </row>
    <row r="74" spans="2:44" x14ac:dyDescent="0.2">
      <c r="B74" s="38">
        <v>70</v>
      </c>
      <c r="C74" s="39"/>
      <c r="D74" s="39"/>
      <c r="E74" s="39"/>
      <c r="F74" s="40"/>
      <c r="G74" s="40"/>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41"/>
    </row>
    <row r="75" spans="2:44" x14ac:dyDescent="0.2">
      <c r="B75" s="38">
        <v>71</v>
      </c>
      <c r="C75" s="39"/>
      <c r="D75" s="39"/>
      <c r="E75" s="39"/>
      <c r="F75" s="40"/>
      <c r="G75" s="40"/>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41"/>
    </row>
    <row r="76" spans="2:44" x14ac:dyDescent="0.2">
      <c r="B76" s="38">
        <v>72</v>
      </c>
      <c r="C76" s="39"/>
      <c r="D76" s="39"/>
      <c r="E76" s="39"/>
      <c r="F76" s="40"/>
      <c r="G76" s="40"/>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41"/>
    </row>
    <row r="77" spans="2:44" x14ac:dyDescent="0.2">
      <c r="B77" s="38">
        <v>73</v>
      </c>
      <c r="C77" s="39"/>
      <c r="D77" s="39"/>
      <c r="E77" s="39"/>
      <c r="F77" s="40"/>
      <c r="G77" s="40"/>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41"/>
    </row>
    <row r="78" spans="2:44" x14ac:dyDescent="0.2">
      <c r="B78" s="38">
        <v>74</v>
      </c>
      <c r="C78" s="39"/>
      <c r="D78" s="39"/>
      <c r="E78" s="39"/>
      <c r="F78" s="40"/>
      <c r="G78" s="40"/>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41"/>
    </row>
    <row r="79" spans="2:44" x14ac:dyDescent="0.2">
      <c r="B79" s="38">
        <v>75</v>
      </c>
      <c r="C79" s="39"/>
      <c r="D79" s="39"/>
      <c r="E79" s="39"/>
      <c r="F79" s="40"/>
      <c r="G79" s="40"/>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41"/>
    </row>
    <row r="80" spans="2:44" x14ac:dyDescent="0.2">
      <c r="B80" s="38">
        <v>76</v>
      </c>
      <c r="C80" s="39"/>
      <c r="D80" s="39"/>
      <c r="E80" s="39"/>
      <c r="F80" s="40"/>
      <c r="G80" s="40"/>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41"/>
    </row>
    <row r="81" spans="2:44" x14ac:dyDescent="0.2">
      <c r="B81" s="38">
        <v>77</v>
      </c>
      <c r="C81" s="39"/>
      <c r="D81" s="39"/>
      <c r="E81" s="39"/>
      <c r="F81" s="40"/>
      <c r="G81" s="40"/>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41"/>
    </row>
    <row r="82" spans="2:44" x14ac:dyDescent="0.2">
      <c r="B82" s="38">
        <v>78</v>
      </c>
      <c r="C82" s="39"/>
      <c r="D82" s="39"/>
      <c r="E82" s="39"/>
      <c r="F82" s="40"/>
      <c r="G82" s="40"/>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41"/>
    </row>
    <row r="83" spans="2:44" x14ac:dyDescent="0.2">
      <c r="B83" s="38">
        <v>79</v>
      </c>
      <c r="C83" s="39"/>
      <c r="D83" s="39"/>
      <c r="E83" s="39"/>
      <c r="F83" s="40"/>
      <c r="G83" s="40"/>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41"/>
    </row>
    <row r="84" spans="2:44" x14ac:dyDescent="0.2">
      <c r="B84" s="38">
        <v>80</v>
      </c>
      <c r="C84" s="39"/>
      <c r="D84" s="39"/>
      <c r="E84" s="39"/>
      <c r="F84" s="40"/>
      <c r="G84" s="40"/>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41"/>
    </row>
    <row r="85" spans="2:44" x14ac:dyDescent="0.2">
      <c r="B85" s="38">
        <v>81</v>
      </c>
      <c r="C85" s="39"/>
      <c r="D85" s="39"/>
      <c r="E85" s="39"/>
      <c r="F85" s="40"/>
      <c r="G85" s="40"/>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41"/>
    </row>
    <row r="86" spans="2:44" x14ac:dyDescent="0.2">
      <c r="B86" s="38">
        <v>82</v>
      </c>
      <c r="C86" s="39"/>
      <c r="D86" s="39"/>
      <c r="E86" s="39"/>
      <c r="F86" s="40"/>
      <c r="G86" s="40"/>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41"/>
    </row>
    <row r="87" spans="2:44" x14ac:dyDescent="0.2">
      <c r="B87" s="38">
        <v>83</v>
      </c>
      <c r="C87" s="39"/>
      <c r="D87" s="39"/>
      <c r="E87" s="39"/>
      <c r="F87" s="40"/>
      <c r="G87" s="40"/>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41"/>
    </row>
    <row r="88" spans="2:44" x14ac:dyDescent="0.2">
      <c r="B88" s="38">
        <v>84</v>
      </c>
      <c r="C88" s="39"/>
      <c r="D88" s="39"/>
      <c r="E88" s="39"/>
      <c r="F88" s="40"/>
      <c r="G88" s="40"/>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41"/>
    </row>
    <row r="89" spans="2:44" x14ac:dyDescent="0.2">
      <c r="B89" s="38">
        <v>85</v>
      </c>
      <c r="C89" s="39"/>
      <c r="D89" s="39"/>
      <c r="E89" s="39"/>
      <c r="F89" s="40"/>
      <c r="G89" s="40"/>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41"/>
    </row>
    <row r="90" spans="2:44" x14ac:dyDescent="0.2">
      <c r="B90" s="38">
        <v>86</v>
      </c>
      <c r="C90" s="39"/>
      <c r="D90" s="39"/>
      <c r="E90" s="39"/>
      <c r="F90" s="40"/>
      <c r="G90" s="40"/>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41"/>
    </row>
    <row r="91" spans="2:44" x14ac:dyDescent="0.2">
      <c r="B91" s="38">
        <v>87</v>
      </c>
      <c r="C91" s="39"/>
      <c r="D91" s="39"/>
      <c r="E91" s="39"/>
      <c r="F91" s="40"/>
      <c r="G91" s="40"/>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41"/>
    </row>
    <row r="92" spans="2:44" x14ac:dyDescent="0.2">
      <c r="B92" s="38">
        <v>88</v>
      </c>
      <c r="C92" s="39"/>
      <c r="D92" s="39"/>
      <c r="E92" s="39"/>
      <c r="F92" s="40"/>
      <c r="G92" s="40"/>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41"/>
    </row>
    <row r="93" spans="2:44" x14ac:dyDescent="0.2">
      <c r="B93" s="38">
        <v>89</v>
      </c>
      <c r="C93" s="39"/>
      <c r="D93" s="39"/>
      <c r="E93" s="39"/>
      <c r="F93" s="40"/>
      <c r="G93" s="40"/>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41"/>
    </row>
    <row r="94" spans="2:44" x14ac:dyDescent="0.2">
      <c r="B94" s="38">
        <v>90</v>
      </c>
      <c r="C94" s="39"/>
      <c r="D94" s="39"/>
      <c r="E94" s="39"/>
      <c r="F94" s="40"/>
      <c r="G94" s="40"/>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41"/>
    </row>
    <row r="95" spans="2:44" x14ac:dyDescent="0.2">
      <c r="B95" s="38">
        <v>91</v>
      </c>
      <c r="C95" s="39"/>
      <c r="D95" s="39"/>
      <c r="E95" s="39"/>
      <c r="F95" s="40"/>
      <c r="G95" s="40"/>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41"/>
    </row>
    <row r="96" spans="2:44" x14ac:dyDescent="0.2">
      <c r="B96" s="38">
        <v>92</v>
      </c>
      <c r="C96" s="39"/>
      <c r="D96" s="39"/>
      <c r="E96" s="39"/>
      <c r="F96" s="40"/>
      <c r="G96" s="40"/>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41"/>
    </row>
    <row r="97" spans="2:44" x14ac:dyDescent="0.2">
      <c r="B97" s="38">
        <v>93</v>
      </c>
      <c r="C97" s="39"/>
      <c r="D97" s="39"/>
      <c r="E97" s="39"/>
      <c r="F97" s="40"/>
      <c r="G97" s="40"/>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41"/>
    </row>
    <row r="98" spans="2:44" x14ac:dyDescent="0.2">
      <c r="B98" s="38">
        <v>94</v>
      </c>
      <c r="C98" s="39"/>
      <c r="D98" s="39"/>
      <c r="E98" s="39"/>
      <c r="F98" s="40"/>
      <c r="G98" s="40"/>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41"/>
    </row>
    <row r="99" spans="2:44" x14ac:dyDescent="0.2">
      <c r="B99" s="38">
        <v>95</v>
      </c>
      <c r="C99" s="39"/>
      <c r="D99" s="39"/>
      <c r="E99" s="39"/>
      <c r="F99" s="40"/>
      <c r="G99" s="40"/>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41"/>
    </row>
    <row r="100" spans="2:44" x14ac:dyDescent="0.2">
      <c r="B100" s="38">
        <v>96</v>
      </c>
      <c r="C100" s="39"/>
      <c r="D100" s="39"/>
      <c r="E100" s="39"/>
      <c r="F100" s="40"/>
      <c r="G100" s="40"/>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41"/>
    </row>
    <row r="101" spans="2:44" x14ac:dyDescent="0.2">
      <c r="B101" s="38">
        <v>97</v>
      </c>
      <c r="C101" s="39"/>
      <c r="D101" s="39"/>
      <c r="E101" s="39"/>
      <c r="F101" s="40"/>
      <c r="G101" s="40"/>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41"/>
    </row>
    <row r="102" spans="2:44" x14ac:dyDescent="0.2">
      <c r="B102" s="38">
        <v>98</v>
      </c>
      <c r="C102" s="39"/>
      <c r="D102" s="39"/>
      <c r="E102" s="39"/>
      <c r="F102" s="40"/>
      <c r="G102" s="40"/>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41"/>
    </row>
    <row r="103" spans="2:44" x14ac:dyDescent="0.2">
      <c r="B103" s="38">
        <v>99</v>
      </c>
      <c r="C103" s="39"/>
      <c r="D103" s="39"/>
      <c r="E103" s="39"/>
      <c r="F103" s="40"/>
      <c r="G103" s="40"/>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41"/>
    </row>
    <row r="104" spans="2:44" x14ac:dyDescent="0.2">
      <c r="B104" s="38">
        <v>100</v>
      </c>
      <c r="C104" s="39"/>
      <c r="D104" s="39"/>
      <c r="E104" s="39"/>
      <c r="F104" s="40"/>
      <c r="G104" s="40"/>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41"/>
    </row>
    <row r="105" spans="2:44" hidden="1" x14ac:dyDescent="0.2">
      <c r="B105" s="30" t="s">
        <v>5</v>
      </c>
      <c r="C105" s="30">
        <f>COUNTIF(C5:C104,"Yes")</f>
        <v>0</v>
      </c>
      <c r="D105" s="30">
        <f>COUNTIF(D5:D104,"Yes")</f>
        <v>0</v>
      </c>
      <c r="E105" s="30">
        <f>COUNTIF(E5:E104,"Yes")</f>
        <v>0</v>
      </c>
      <c r="H105" s="30">
        <f>COUNTIF(H5:H104,"Yes")</f>
        <v>0</v>
      </c>
      <c r="I105" s="30">
        <f>COUNTIF(I5:I104,"&lt;&gt;"&amp;"")</f>
        <v>0</v>
      </c>
      <c r="J105" s="30">
        <f>COUNTIF(J5:J104,"*")</f>
        <v>0</v>
      </c>
      <c r="K105" s="30">
        <f>COUNTIF(K5:K104,"&lt;&gt;"&amp;"")</f>
        <v>0</v>
      </c>
      <c r="L105" s="30">
        <f t="shared" ref="L105:AR105" si="0">COUNTIF(L5:L104,"Yes")</f>
        <v>0</v>
      </c>
      <c r="M105" s="30">
        <f>COUNTIF(M5:M104,"&lt;&gt;"&amp;"")</f>
        <v>0</v>
      </c>
      <c r="N105" s="30">
        <f t="shared" si="0"/>
        <v>0</v>
      </c>
      <c r="O105" s="30">
        <f>COUNTIF(O5:O104,"&lt;&gt;"&amp;"")</f>
        <v>0</v>
      </c>
      <c r="P105" s="30">
        <f t="shared" si="0"/>
        <v>0</v>
      </c>
      <c r="Q105" s="30">
        <f>COUNTIF(Q5:Q104,"&lt;&gt;"&amp;"")</f>
        <v>0</v>
      </c>
      <c r="R105" s="30">
        <f t="shared" si="0"/>
        <v>0</v>
      </c>
      <c r="S105" s="30">
        <f>COUNTIF(S5:S104,"&lt;&gt;"&amp;"")</f>
        <v>0</v>
      </c>
      <c r="T105" s="30">
        <f t="shared" si="0"/>
        <v>0</v>
      </c>
      <c r="U105" s="30">
        <f>COUNTIF(U5:U104,"&lt;&gt;"&amp;"")</f>
        <v>0</v>
      </c>
      <c r="V105" s="30">
        <f t="shared" si="0"/>
        <v>0</v>
      </c>
      <c r="W105" s="30">
        <f>COUNTIF(W5:W104,"&lt;&gt;"&amp;"")</f>
        <v>0</v>
      </c>
      <c r="X105" s="30">
        <f t="shared" si="0"/>
        <v>0</v>
      </c>
      <c r="Y105" s="30">
        <f t="shared" si="0"/>
        <v>0</v>
      </c>
      <c r="Z105" s="30">
        <f t="shared" si="0"/>
        <v>0</v>
      </c>
      <c r="AA105" s="30">
        <f t="shared" ref="AA105" si="1">COUNTIF(AA5:AA104,"Yes")</f>
        <v>0</v>
      </c>
      <c r="AB105" s="30">
        <f t="shared" si="0"/>
        <v>0</v>
      </c>
      <c r="AC105" s="30">
        <f t="shared" si="0"/>
        <v>0</v>
      </c>
      <c r="AD105" s="30">
        <f t="shared" si="0"/>
        <v>0</v>
      </c>
      <c r="AE105" s="30">
        <f t="shared" si="0"/>
        <v>0</v>
      </c>
      <c r="AF105" s="30">
        <f t="shared" si="0"/>
        <v>0</v>
      </c>
      <c r="AG105" s="30">
        <f t="shared" si="0"/>
        <v>0</v>
      </c>
      <c r="AH105" s="30">
        <f t="shared" si="0"/>
        <v>0</v>
      </c>
      <c r="AI105" s="30">
        <f t="shared" si="0"/>
        <v>0</v>
      </c>
      <c r="AJ105" s="30">
        <f t="shared" si="0"/>
        <v>0</v>
      </c>
      <c r="AK105" s="30">
        <f t="shared" si="0"/>
        <v>0</v>
      </c>
      <c r="AL105" s="30">
        <f t="shared" ref="AL105:AM105" si="2">COUNTIF(AL5:AL104,"Yes")</f>
        <v>0</v>
      </c>
      <c r="AM105" s="30">
        <f t="shared" si="2"/>
        <v>0</v>
      </c>
      <c r="AN105" s="30">
        <f t="shared" si="0"/>
        <v>0</v>
      </c>
      <c r="AO105" s="30">
        <f t="shared" si="0"/>
        <v>0</v>
      </c>
      <c r="AP105" s="30">
        <f t="shared" si="0"/>
        <v>0</v>
      </c>
      <c r="AQ105" s="30">
        <f t="shared" si="0"/>
        <v>0</v>
      </c>
      <c r="AR105" s="30">
        <f t="shared" si="0"/>
        <v>0</v>
      </c>
    </row>
    <row r="106" spans="2:44" hidden="1" x14ac:dyDescent="0.2">
      <c r="B106" s="30" t="s">
        <v>6</v>
      </c>
      <c r="C106" s="30">
        <f>COUNTIF(C5:C104,"No")</f>
        <v>0</v>
      </c>
      <c r="D106" s="30">
        <f>COUNTIF(D5:D104,"No")</f>
        <v>0</v>
      </c>
      <c r="E106" s="30">
        <f>COUNTIF(E5:E104,"No")</f>
        <v>0</v>
      </c>
      <c r="H106" s="30">
        <f>COUNTIF(H5:H104,"No")</f>
        <v>0</v>
      </c>
      <c r="I106" s="30">
        <f t="shared" ref="I106:AR106" si="3">COUNTIF(I5:I104,"No")</f>
        <v>0</v>
      </c>
      <c r="J106" s="30">
        <f t="shared" si="3"/>
        <v>0</v>
      </c>
      <c r="K106" s="30">
        <f>COUNTIF(K5:K104,"NO")</f>
        <v>0</v>
      </c>
      <c r="L106" s="30">
        <f t="shared" si="3"/>
        <v>0</v>
      </c>
      <c r="M106" s="30">
        <f t="shared" si="3"/>
        <v>0</v>
      </c>
      <c r="N106" s="30">
        <f t="shared" si="3"/>
        <v>0</v>
      </c>
      <c r="O106" s="30">
        <f t="shared" si="3"/>
        <v>0</v>
      </c>
      <c r="P106" s="30">
        <f t="shared" si="3"/>
        <v>0</v>
      </c>
      <c r="Q106" s="30">
        <f t="shared" si="3"/>
        <v>0</v>
      </c>
      <c r="R106" s="30">
        <f t="shared" si="3"/>
        <v>0</v>
      </c>
      <c r="S106" s="30">
        <f t="shared" si="3"/>
        <v>0</v>
      </c>
      <c r="T106" s="30">
        <f t="shared" si="3"/>
        <v>0</v>
      </c>
      <c r="U106" s="30">
        <f t="shared" si="3"/>
        <v>0</v>
      </c>
      <c r="V106" s="30">
        <f t="shared" si="3"/>
        <v>0</v>
      </c>
      <c r="W106" s="30">
        <f t="shared" si="3"/>
        <v>0</v>
      </c>
      <c r="X106" s="30">
        <f t="shared" si="3"/>
        <v>0</v>
      </c>
      <c r="Y106" s="30">
        <f t="shared" si="3"/>
        <v>0</v>
      </c>
      <c r="Z106" s="30">
        <f t="shared" si="3"/>
        <v>0</v>
      </c>
      <c r="AA106" s="30">
        <f t="shared" ref="AA106" si="4">COUNTIF(AA5:AA104,"No")</f>
        <v>0</v>
      </c>
      <c r="AB106" s="30">
        <f t="shared" si="3"/>
        <v>0</v>
      </c>
      <c r="AC106" s="30">
        <f t="shared" si="3"/>
        <v>0</v>
      </c>
      <c r="AD106" s="30">
        <f t="shared" si="3"/>
        <v>0</v>
      </c>
      <c r="AE106" s="30">
        <f t="shared" si="3"/>
        <v>0</v>
      </c>
      <c r="AF106" s="30">
        <f t="shared" si="3"/>
        <v>0</v>
      </c>
      <c r="AG106" s="30">
        <f t="shared" si="3"/>
        <v>0</v>
      </c>
      <c r="AH106" s="30">
        <f t="shared" si="3"/>
        <v>0</v>
      </c>
      <c r="AI106" s="30">
        <f t="shared" si="3"/>
        <v>0</v>
      </c>
      <c r="AJ106" s="30">
        <f t="shared" si="3"/>
        <v>0</v>
      </c>
      <c r="AK106" s="30">
        <f t="shared" si="3"/>
        <v>0</v>
      </c>
      <c r="AL106" s="30">
        <f t="shared" ref="AL106:AM106" si="5">COUNTIF(AL5:AL104,"No")</f>
        <v>0</v>
      </c>
      <c r="AM106" s="30">
        <f t="shared" si="5"/>
        <v>0</v>
      </c>
      <c r="AN106" s="30">
        <f t="shared" si="3"/>
        <v>0</v>
      </c>
      <c r="AO106" s="30">
        <f t="shared" si="3"/>
        <v>0</v>
      </c>
      <c r="AP106" s="30">
        <f t="shared" si="3"/>
        <v>0</v>
      </c>
      <c r="AQ106" s="30">
        <f t="shared" si="3"/>
        <v>0</v>
      </c>
      <c r="AR106" s="30">
        <f t="shared" si="3"/>
        <v>0</v>
      </c>
    </row>
    <row r="107" spans="2:44" hidden="1" x14ac:dyDescent="0.2">
      <c r="B107" s="30" t="s">
        <v>7</v>
      </c>
      <c r="C107" s="30">
        <f>SUM(C105:C106)</f>
        <v>0</v>
      </c>
      <c r="D107" s="30">
        <f>SUM(D105:D106)</f>
        <v>0</v>
      </c>
      <c r="E107" s="30">
        <f>SUM(E105:E106)</f>
        <v>0</v>
      </c>
      <c r="H107" s="30">
        <f>SUM(H105:H106)</f>
        <v>0</v>
      </c>
      <c r="I107" s="30">
        <f t="shared" ref="I107:AR107" si="6">SUM(I105:I106)</f>
        <v>0</v>
      </c>
      <c r="J107" s="30">
        <f t="shared" si="6"/>
        <v>0</v>
      </c>
      <c r="K107" s="30">
        <f t="shared" si="6"/>
        <v>0</v>
      </c>
      <c r="L107" s="30">
        <f t="shared" si="6"/>
        <v>0</v>
      </c>
      <c r="M107" s="30">
        <f t="shared" si="6"/>
        <v>0</v>
      </c>
      <c r="N107" s="30">
        <f t="shared" si="6"/>
        <v>0</v>
      </c>
      <c r="O107" s="30">
        <f t="shared" si="6"/>
        <v>0</v>
      </c>
      <c r="P107" s="30">
        <f t="shared" si="6"/>
        <v>0</v>
      </c>
      <c r="Q107" s="30">
        <f t="shared" si="6"/>
        <v>0</v>
      </c>
      <c r="R107" s="30">
        <f t="shared" si="6"/>
        <v>0</v>
      </c>
      <c r="S107" s="30">
        <f t="shared" si="6"/>
        <v>0</v>
      </c>
      <c r="T107" s="30">
        <f t="shared" si="6"/>
        <v>0</v>
      </c>
      <c r="U107" s="30">
        <f t="shared" si="6"/>
        <v>0</v>
      </c>
      <c r="V107" s="30">
        <f t="shared" si="6"/>
        <v>0</v>
      </c>
      <c r="W107" s="30">
        <f t="shared" si="6"/>
        <v>0</v>
      </c>
      <c r="X107" s="30">
        <f t="shared" si="6"/>
        <v>0</v>
      </c>
      <c r="Y107" s="30">
        <f t="shared" si="6"/>
        <v>0</v>
      </c>
      <c r="Z107" s="30">
        <f t="shared" si="6"/>
        <v>0</v>
      </c>
      <c r="AA107" s="30">
        <f t="shared" ref="AA107" si="7">SUM(AA105:AA106)</f>
        <v>0</v>
      </c>
      <c r="AB107" s="30">
        <f t="shared" si="6"/>
        <v>0</v>
      </c>
      <c r="AC107" s="30">
        <f t="shared" si="6"/>
        <v>0</v>
      </c>
      <c r="AD107" s="30">
        <f t="shared" si="6"/>
        <v>0</v>
      </c>
      <c r="AE107" s="30">
        <f t="shared" si="6"/>
        <v>0</v>
      </c>
      <c r="AF107" s="30">
        <f t="shared" si="6"/>
        <v>0</v>
      </c>
      <c r="AG107" s="30">
        <f t="shared" si="6"/>
        <v>0</v>
      </c>
      <c r="AH107" s="30">
        <f t="shared" si="6"/>
        <v>0</v>
      </c>
      <c r="AI107" s="30">
        <f t="shared" si="6"/>
        <v>0</v>
      </c>
      <c r="AJ107" s="30">
        <f t="shared" si="6"/>
        <v>0</v>
      </c>
      <c r="AK107" s="30">
        <f t="shared" si="6"/>
        <v>0</v>
      </c>
      <c r="AL107" s="30">
        <f t="shared" ref="AL107:AM107" si="8">SUM(AL105:AL106)</f>
        <v>0</v>
      </c>
      <c r="AM107" s="30">
        <f t="shared" si="8"/>
        <v>0</v>
      </c>
      <c r="AN107" s="30">
        <f t="shared" si="6"/>
        <v>0</v>
      </c>
      <c r="AO107" s="30">
        <f t="shared" si="6"/>
        <v>0</v>
      </c>
      <c r="AP107" s="30">
        <f t="shared" si="6"/>
        <v>0</v>
      </c>
      <c r="AQ107" s="30">
        <f t="shared" si="6"/>
        <v>0</v>
      </c>
      <c r="AR107" s="30">
        <f t="shared" si="6"/>
        <v>0</v>
      </c>
    </row>
    <row r="108" spans="2:44" hidden="1" x14ac:dyDescent="0.2">
      <c r="B108" s="30" t="s">
        <v>8</v>
      </c>
      <c r="C108" s="42" t="str">
        <f>IF(ISERR(C105/C107),"%",C105/C107)</f>
        <v>%</v>
      </c>
      <c r="D108" s="42" t="str">
        <f>IF(ISERR(D105/D107),"%",D105/D107)</f>
        <v>%</v>
      </c>
      <c r="E108" s="42" t="str">
        <f>IF(ISERR(E105/E107),"%",E105/E107)</f>
        <v>%</v>
      </c>
      <c r="H108" s="42" t="str">
        <f>IF(ISERR(H105/H107),"%",H105/H107)</f>
        <v>%</v>
      </c>
      <c r="I108" s="42" t="str">
        <f>IF(ISERR(H105/H107),"%",I107/H107)</f>
        <v>%</v>
      </c>
      <c r="J108" s="42" t="str">
        <f t="shared" ref="J108:AR108" si="9">IF(ISERR(J105/J107),"%",J105/J107)</f>
        <v>%</v>
      </c>
      <c r="K108" s="42" t="str">
        <f>IF(ISERR(K105/K107),"%",K105/H107)</f>
        <v>%</v>
      </c>
      <c r="L108" s="42" t="str">
        <f t="shared" si="9"/>
        <v>%</v>
      </c>
      <c r="M108" s="42" t="str">
        <f>IF(ISERR(H105/H107),"%",M107/H107)</f>
        <v>%</v>
      </c>
      <c r="N108" s="42" t="str">
        <f t="shared" si="9"/>
        <v>%</v>
      </c>
      <c r="O108" s="42" t="str">
        <f>IF(ISERR(H105/H107),"%",O107/H107)</f>
        <v>%</v>
      </c>
      <c r="P108" s="42" t="str">
        <f t="shared" si="9"/>
        <v>%</v>
      </c>
      <c r="Q108" s="42" t="str">
        <f>IF(ISERR(H105/H107),"%",Q107/H107)</f>
        <v>%</v>
      </c>
      <c r="R108" s="42" t="str">
        <f t="shared" si="9"/>
        <v>%</v>
      </c>
      <c r="S108" s="42" t="str">
        <f>IF(ISERR(H105/H107),"%",S107/H107)</f>
        <v>%</v>
      </c>
      <c r="T108" s="42" t="str">
        <f t="shared" si="9"/>
        <v>%</v>
      </c>
      <c r="U108" s="42" t="str">
        <f>IF(ISERR(H105/H107),"%",U107/H107)</f>
        <v>%</v>
      </c>
      <c r="V108" s="42" t="str">
        <f t="shared" si="9"/>
        <v>%</v>
      </c>
      <c r="W108" s="42" t="str">
        <f>IF(ISERR(H105/H107),"%",W107/H107)</f>
        <v>%</v>
      </c>
      <c r="X108" s="42" t="str">
        <f t="shared" si="9"/>
        <v>%</v>
      </c>
      <c r="Y108" s="42" t="str">
        <f t="shared" si="9"/>
        <v>%</v>
      </c>
      <c r="Z108" s="42" t="str">
        <f t="shared" si="9"/>
        <v>%</v>
      </c>
      <c r="AA108" s="42" t="str">
        <f t="shared" ref="AA108" si="10">IF(ISERR(AA105/AA107),"%",AA105/AA107)</f>
        <v>%</v>
      </c>
      <c r="AB108" s="42" t="str">
        <f t="shared" si="9"/>
        <v>%</v>
      </c>
      <c r="AC108" s="42" t="str">
        <f t="shared" si="9"/>
        <v>%</v>
      </c>
      <c r="AD108" s="42" t="str">
        <f t="shared" si="9"/>
        <v>%</v>
      </c>
      <c r="AE108" s="42" t="str">
        <f t="shared" si="9"/>
        <v>%</v>
      </c>
      <c r="AF108" s="42" t="str">
        <f t="shared" si="9"/>
        <v>%</v>
      </c>
      <c r="AG108" s="42" t="str">
        <f t="shared" si="9"/>
        <v>%</v>
      </c>
      <c r="AH108" s="42" t="str">
        <f t="shared" si="9"/>
        <v>%</v>
      </c>
      <c r="AI108" s="42" t="str">
        <f t="shared" si="9"/>
        <v>%</v>
      </c>
      <c r="AJ108" s="42" t="str">
        <f t="shared" si="9"/>
        <v>%</v>
      </c>
      <c r="AK108" s="42" t="str">
        <f t="shared" si="9"/>
        <v>%</v>
      </c>
      <c r="AL108" s="42" t="str">
        <f t="shared" ref="AL108:AM108" si="11">IF(ISERR(AL105/AL107),"%",AL105/AL107)</f>
        <v>%</v>
      </c>
      <c r="AM108" s="42" t="str">
        <f t="shared" si="11"/>
        <v>%</v>
      </c>
      <c r="AN108" s="42" t="str">
        <f t="shared" si="9"/>
        <v>%</v>
      </c>
      <c r="AO108" s="42" t="str">
        <f t="shared" si="9"/>
        <v>%</v>
      </c>
      <c r="AP108" s="42" t="str">
        <f t="shared" si="9"/>
        <v>%</v>
      </c>
      <c r="AQ108" s="42" t="str">
        <f t="shared" si="9"/>
        <v>%</v>
      </c>
      <c r="AR108" s="42" t="str">
        <f t="shared" si="9"/>
        <v>%</v>
      </c>
    </row>
    <row r="111" spans="2:44" hidden="1" x14ac:dyDescent="0.2">
      <c r="B111" s="30" t="s">
        <v>10</v>
      </c>
      <c r="F111" s="43">
        <f ca="1">TODAY()</f>
        <v>43852</v>
      </c>
      <c r="G111" s="43"/>
    </row>
  </sheetData>
  <mergeCells count="25">
    <mergeCell ref="F2:H2"/>
    <mergeCell ref="S3:T3"/>
    <mergeCell ref="U3:V3"/>
    <mergeCell ref="AB3:AD3"/>
    <mergeCell ref="AE3:AK3"/>
    <mergeCell ref="G3:H3"/>
    <mergeCell ref="AR3:AR4"/>
    <mergeCell ref="AA2:AR2"/>
    <mergeCell ref="I3:J3"/>
    <mergeCell ref="K3:L3"/>
    <mergeCell ref="Z3:Z4"/>
    <mergeCell ref="Y3:Y4"/>
    <mergeCell ref="W3:X3"/>
    <mergeCell ref="Q3:R3"/>
    <mergeCell ref="AP3:AQ3"/>
    <mergeCell ref="AN3:AO3"/>
    <mergeCell ref="M3:N3"/>
    <mergeCell ref="O3:P3"/>
    <mergeCell ref="AL3:AM3"/>
    <mergeCell ref="I2:J2"/>
    <mergeCell ref="C3:C4"/>
    <mergeCell ref="B3:B4"/>
    <mergeCell ref="F3:F4"/>
    <mergeCell ref="E3:E4"/>
    <mergeCell ref="D3:D4"/>
  </mergeCells>
  <dataValidations count="3">
    <dataValidation type="list" allowBlank="1" showInputMessage="1" showErrorMessage="1" sqref="E5:E104 H5:H104 C5:C104 X5:X104 L5:L104 R5:R104 AP5:AP104 Z5:AN104" xr:uid="{00000000-0002-0000-0300-000000000000}">
      <formula1>"Yes, No"</formula1>
    </dataValidation>
    <dataValidation allowBlank="1" showInputMessage="1" showErrorMessage="1" prompt="The use of NICE's information for the public is recommended." sqref="D3" xr:uid="{00000000-0002-0000-0300-000001000000}"/>
    <dataValidation type="list" allowBlank="1" showInputMessage="1" showErrorMessage="1" prompt="The use of NICE's information for the public is recommended." sqref="D5:D104" xr:uid="{00000000-0002-0000-0300-000002000000}">
      <formula1>"Yes, No"</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2020-01-22T09:15:42Z</dcterms:modified>
</cp:coreProperties>
</file>